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病院事務部研究支援課\012 学術係☆\旧研究支援係\●外部資金関係まとめ●\治験\治験書式まとめ\2023年度\治験経費算定書改定\消費税額表記削除\"/>
    </mc:Choice>
  </mc:AlternateContent>
  <xr:revisionPtr revIDLastSave="0" documentId="13_ncr:1_{6DE84E03-2543-4FC8-84B6-56257C066297}" xr6:coauthVersionLast="47" xr6:coauthVersionMax="47" xr10:uidLastSave="{00000000-0000-0000-0000-000000000000}"/>
  <bookViews>
    <workbookView xWindow="7710" yWindow="330" windowWidth="20340" windowHeight="15255" xr2:uid="{00000000-000D-0000-FFFF-FFFF00000000}"/>
  </bookViews>
  <sheets>
    <sheet name="2021年4月改訂予定案" sheetId="6" r:id="rId1"/>
  </sheets>
  <definedNames>
    <definedName name="_xlnm.Print_Area" localSheetId="0">'2021年4月改訂予定案'!$A$1:$Q$53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2" i="6" l="1"/>
  <c r="O24" i="6"/>
  <c r="O25" i="6"/>
  <c r="O26" i="6"/>
  <c r="O27" i="6"/>
  <c r="O28" i="6"/>
  <c r="O34" i="6"/>
  <c r="O35" i="6" s="1"/>
  <c r="I29" i="6" l="1"/>
  <c r="O29" i="6"/>
  <c r="O30" i="6" s="1"/>
  <c r="O36" i="6"/>
  <c r="O37" i="6" s="1"/>
  <c r="O38" i="6" s="1"/>
  <c r="O31" i="6" l="1"/>
  <c r="O41" i="6"/>
  <c r="O42" i="6" l="1"/>
  <c r="O32" i="6"/>
  <c r="O40" i="6" l="1"/>
</calcChain>
</file>

<file path=xl/sharedStrings.xml><?xml version="1.0" encoding="utf-8"?>
<sst xmlns="http://schemas.openxmlformats.org/spreadsheetml/2006/main" count="106" uniqueCount="84">
  <si>
    <t>整理番号</t>
    <rPh sb="0" eb="2">
      <t>セイリ</t>
    </rPh>
    <rPh sb="2" eb="4">
      <t>バンゴウ</t>
    </rPh>
    <phoneticPr fontId="1"/>
  </si>
  <si>
    <t>治験課題名</t>
    <rPh sb="0" eb="2">
      <t>チケン</t>
    </rPh>
    <rPh sb="2" eb="4">
      <t>カダイ</t>
    </rPh>
    <rPh sb="4" eb="5">
      <t>メイ</t>
    </rPh>
    <phoneticPr fontId="1"/>
  </si>
  <si>
    <t>1症例当たりの来院回数</t>
    <rPh sb="1" eb="3">
      <t>ショウレイ</t>
    </rPh>
    <rPh sb="3" eb="4">
      <t>ア</t>
    </rPh>
    <rPh sb="7" eb="9">
      <t>ライイン</t>
    </rPh>
    <rPh sb="9" eb="11">
      <t>カイスウ</t>
    </rPh>
    <phoneticPr fontId="1"/>
  </si>
  <si>
    <t>回</t>
    <rPh sb="0" eb="1">
      <t>カイ</t>
    </rPh>
    <phoneticPr fontId="1"/>
  </si>
  <si>
    <t>画像提供作製費</t>
    <rPh sb="0" eb="2">
      <t>ガゾウ</t>
    </rPh>
    <rPh sb="2" eb="4">
      <t>テイキョウ</t>
    </rPh>
    <rPh sb="4" eb="6">
      <t>サクセイ</t>
    </rPh>
    <rPh sb="6" eb="7">
      <t>ヒ</t>
    </rPh>
    <phoneticPr fontId="1"/>
  </si>
  <si>
    <t>治験薬調製費</t>
    <rPh sb="0" eb="2">
      <t>チケン</t>
    </rPh>
    <rPh sb="2" eb="3">
      <t>ヤク</t>
    </rPh>
    <rPh sb="3" eb="5">
      <t>チョウセイ</t>
    </rPh>
    <rPh sb="5" eb="6">
      <t>ヒ</t>
    </rPh>
    <phoneticPr fontId="1"/>
  </si>
  <si>
    <t>契　約　内　容</t>
    <rPh sb="0" eb="1">
      <t>チギリ</t>
    </rPh>
    <rPh sb="2" eb="3">
      <t>ヤク</t>
    </rPh>
    <rPh sb="4" eb="5">
      <t>ナイ</t>
    </rPh>
    <rPh sb="6" eb="7">
      <t>ヨウ</t>
    </rPh>
    <phoneticPr fontId="1"/>
  </si>
  <si>
    <t>（1）直接経費</t>
    <rPh sb="3" eb="5">
      <t>チョクセツ</t>
    </rPh>
    <rPh sb="5" eb="7">
      <t>ケイヒ</t>
    </rPh>
    <phoneticPr fontId="1"/>
  </si>
  <si>
    <t>出張予定者・職名</t>
    <rPh sb="0" eb="2">
      <t>シュッチョウ</t>
    </rPh>
    <rPh sb="2" eb="5">
      <t>ヨテイシャ</t>
    </rPh>
    <rPh sb="6" eb="8">
      <t>ショクメイ</t>
    </rPh>
    <phoneticPr fontId="1"/>
  </si>
  <si>
    <t>区分</t>
    <rPh sb="0" eb="2">
      <t>クブン</t>
    </rPh>
    <phoneticPr fontId="1"/>
  </si>
  <si>
    <t>例</t>
    <rPh sb="0" eb="1">
      <t>レイ</t>
    </rPh>
    <phoneticPr fontId="1"/>
  </si>
  <si>
    <t>円</t>
    <rPh sb="0" eb="1">
      <t>エン</t>
    </rPh>
    <phoneticPr fontId="1"/>
  </si>
  <si>
    <t>治験経費</t>
    <rPh sb="0" eb="2">
      <t>チケン</t>
    </rPh>
    <rPh sb="2" eb="4">
      <t>ケイヒ</t>
    </rPh>
    <phoneticPr fontId="1"/>
  </si>
  <si>
    <t>i．管理費</t>
    <rPh sb="2" eb="5">
      <t>カンリヒ</t>
    </rPh>
    <phoneticPr fontId="1"/>
  </si>
  <si>
    <t>費　　　目</t>
    <rPh sb="0" eb="1">
      <t>ヒ</t>
    </rPh>
    <rPh sb="4" eb="5">
      <t>メ</t>
    </rPh>
    <phoneticPr fontId="1"/>
  </si>
  <si>
    <t>スライド作成費</t>
    <rPh sb="4" eb="6">
      <t>サクセイ</t>
    </rPh>
    <rPh sb="6" eb="7">
      <t>ヒ</t>
    </rPh>
    <phoneticPr fontId="1"/>
  </si>
  <si>
    <t>印</t>
    <rPh sb="0" eb="1">
      <t>イン</t>
    </rPh>
    <phoneticPr fontId="1"/>
  </si>
  <si>
    <t>（責任医師）</t>
    <rPh sb="1" eb="3">
      <t>セキニン</t>
    </rPh>
    <rPh sb="3" eb="5">
      <t>イシ</t>
    </rPh>
    <phoneticPr fontId="1"/>
  </si>
  <si>
    <t>九大書式ポ－1の①</t>
    <rPh sb="0" eb="2">
      <t>キュウダイ</t>
    </rPh>
    <rPh sb="2" eb="4">
      <t>ショシキ</t>
    </rPh>
    <phoneticPr fontId="1"/>
  </si>
  <si>
    <t>九大書式ポ－6の②</t>
    <rPh sb="0" eb="2">
      <t>キュウダイ</t>
    </rPh>
    <rPh sb="2" eb="4">
      <t>ショシキ</t>
    </rPh>
    <phoneticPr fontId="1"/>
  </si>
  <si>
    <t>九大書式ポ－6の③</t>
    <rPh sb="0" eb="2">
      <t>キュウダイ</t>
    </rPh>
    <rPh sb="2" eb="4">
      <t>ショシキ</t>
    </rPh>
    <phoneticPr fontId="1"/>
  </si>
  <si>
    <t>九大書式ポ－7の④</t>
    <rPh sb="0" eb="2">
      <t>キュウダイ</t>
    </rPh>
    <rPh sb="2" eb="4">
      <t>ショシキ</t>
    </rPh>
    <phoneticPr fontId="1"/>
  </si>
  <si>
    <t>九大書式ポ－7の⑤</t>
    <rPh sb="0" eb="2">
      <t>キュウダイ</t>
    </rPh>
    <rPh sb="2" eb="4">
      <t>ショシキ</t>
    </rPh>
    <phoneticPr fontId="1"/>
  </si>
  <si>
    <t>1症例当たりのポイント数①  （臨床試験研究費）</t>
    <rPh sb="1" eb="3">
      <t>ショウレイ</t>
    </rPh>
    <rPh sb="3" eb="4">
      <t>ア</t>
    </rPh>
    <rPh sb="11" eb="12">
      <t>スウ</t>
    </rPh>
    <rPh sb="16" eb="18">
      <t>リンショウ</t>
    </rPh>
    <rPh sb="18" eb="20">
      <t>シケン</t>
    </rPh>
    <rPh sb="20" eb="23">
      <t>ケンキュウヒ</t>
    </rPh>
    <phoneticPr fontId="1"/>
  </si>
  <si>
    <t>1症例当たりのポイント数②　（画像提供作製費）</t>
    <rPh sb="1" eb="3">
      <t>ショウレイ</t>
    </rPh>
    <rPh sb="3" eb="4">
      <t>ア</t>
    </rPh>
    <rPh sb="11" eb="12">
      <t>スウ</t>
    </rPh>
    <rPh sb="15" eb="17">
      <t>ガゾウ</t>
    </rPh>
    <rPh sb="17" eb="19">
      <t>テイキョウ</t>
    </rPh>
    <rPh sb="19" eb="21">
      <t>サクセイ</t>
    </rPh>
    <rPh sb="21" eb="22">
      <t>ヒ</t>
    </rPh>
    <phoneticPr fontId="1"/>
  </si>
  <si>
    <t>1症例当たりのポイント数③　（スライド作製費）</t>
    <rPh sb="1" eb="3">
      <t>ショウレイ</t>
    </rPh>
    <rPh sb="3" eb="4">
      <t>ア</t>
    </rPh>
    <rPh sb="11" eb="12">
      <t>スウ</t>
    </rPh>
    <rPh sb="19" eb="21">
      <t>サクセイ</t>
    </rPh>
    <rPh sb="21" eb="22">
      <t>ヒ</t>
    </rPh>
    <phoneticPr fontId="1"/>
  </si>
  <si>
    <t>1症例当たりのポイント数④　（治験薬管理費）</t>
    <rPh sb="1" eb="3">
      <t>ショウレイ</t>
    </rPh>
    <rPh sb="3" eb="4">
      <t>ア</t>
    </rPh>
    <rPh sb="11" eb="12">
      <t>スウ</t>
    </rPh>
    <rPh sb="15" eb="17">
      <t>チケン</t>
    </rPh>
    <rPh sb="17" eb="18">
      <t>ヤク</t>
    </rPh>
    <rPh sb="18" eb="21">
      <t>カンリヒ</t>
    </rPh>
    <phoneticPr fontId="1"/>
  </si>
  <si>
    <t>1症例当たりのポイント数⑤　（治験薬調製費）</t>
    <rPh sb="1" eb="3">
      <t>ショウレイ</t>
    </rPh>
    <rPh sb="3" eb="4">
      <t>ア</t>
    </rPh>
    <rPh sb="11" eb="12">
      <t>スウ</t>
    </rPh>
    <rPh sb="15" eb="17">
      <t>チケン</t>
    </rPh>
    <rPh sb="17" eb="18">
      <t>ヤク</t>
    </rPh>
    <rPh sb="18" eb="20">
      <t>チョウセイ</t>
    </rPh>
    <rPh sb="20" eb="21">
      <t>ヒ</t>
    </rPh>
    <phoneticPr fontId="1"/>
  </si>
  <si>
    <t>目的地</t>
    <rPh sb="0" eb="1">
      <t>メ</t>
    </rPh>
    <rPh sb="1" eb="2">
      <t>テキ</t>
    </rPh>
    <rPh sb="2" eb="3">
      <t>チ</t>
    </rPh>
    <phoneticPr fontId="1"/>
  </si>
  <si>
    <t>日数</t>
    <rPh sb="0" eb="2">
      <t>ニッスウ</t>
    </rPh>
    <phoneticPr fontId="1"/>
  </si>
  <si>
    <t>部分を記入してください。（自動計算されます。）
0の場合は空欄にしてください。</t>
    <rPh sb="0" eb="2">
      <t>ブブン</t>
    </rPh>
    <rPh sb="3" eb="5">
      <t>キニュウ</t>
    </rPh>
    <rPh sb="13" eb="15">
      <t>ジドウ</t>
    </rPh>
    <rPh sb="15" eb="17">
      <t>ケイサン</t>
    </rPh>
    <rPh sb="26" eb="28">
      <t>バアイ</t>
    </rPh>
    <rPh sb="29" eb="31">
      <t>クウラン</t>
    </rPh>
    <phoneticPr fontId="1"/>
  </si>
  <si>
    <t>　　　泊　　　日</t>
    <rPh sb="3" eb="4">
      <t>ハク</t>
    </rPh>
    <rPh sb="7" eb="8">
      <t>ニチ</t>
    </rPh>
    <phoneticPr fontId="1"/>
  </si>
  <si>
    <t>×0.2</t>
    <phoneticPr fontId="1"/>
  </si>
  <si>
    <t>　九州大学旅費規程により算出</t>
    <rPh sb="1" eb="3">
      <t>キュウシュウ</t>
    </rPh>
    <rPh sb="3" eb="5">
      <t>ダイガク</t>
    </rPh>
    <rPh sb="5" eb="7">
      <t>リョヒ</t>
    </rPh>
    <rPh sb="7" eb="9">
      <t>キテイ</t>
    </rPh>
    <rPh sb="12" eb="14">
      <t>サンシュツ</t>
    </rPh>
    <phoneticPr fontId="1"/>
  </si>
  <si>
    <t>　カタログ添付</t>
    <rPh sb="5" eb="7">
      <t>テンプ</t>
    </rPh>
    <phoneticPr fontId="1"/>
  </si>
  <si>
    <t>直接経費</t>
    <rPh sb="0" eb="2">
      <t>チョクセツ</t>
    </rPh>
    <rPh sb="2" eb="4">
      <t>ケイヒ</t>
    </rPh>
    <phoneticPr fontId="1"/>
  </si>
  <si>
    <t>間接経費</t>
    <rPh sb="0" eb="2">
      <t>カンセツ</t>
    </rPh>
    <rPh sb="2" eb="4">
      <t>ケイヒ</t>
    </rPh>
    <phoneticPr fontId="1"/>
  </si>
  <si>
    <t>※旅費有の場合、記入してください</t>
    <phoneticPr fontId="1"/>
  </si>
  <si>
    <t>　　　　　　　　　　　　区　分
経費内訳</t>
    <rPh sb="12" eb="13">
      <t>ク</t>
    </rPh>
    <rPh sb="14" eb="15">
      <t>ブン</t>
    </rPh>
    <rPh sb="16" eb="18">
      <t>ケイヒ</t>
    </rPh>
    <rPh sb="18" eb="20">
      <t>ウチワケ</t>
    </rPh>
    <phoneticPr fontId="1"/>
  </si>
  <si>
    <t>（委託者）</t>
    <rPh sb="1" eb="4">
      <t>イタクシャ</t>
    </rPh>
    <phoneticPr fontId="1"/>
  </si>
  <si>
    <t>　　　　　　住　　所：</t>
    <rPh sb="6" eb="7">
      <t>ジュウ</t>
    </rPh>
    <rPh sb="9" eb="10">
      <t>トコロ</t>
    </rPh>
    <phoneticPr fontId="1"/>
  </si>
  <si>
    <t>　　　　　　名　　称：</t>
    <rPh sb="6" eb="7">
      <t>ナ</t>
    </rPh>
    <rPh sb="9" eb="10">
      <t>ショウ</t>
    </rPh>
    <phoneticPr fontId="1"/>
  </si>
  <si>
    <t>所　　属：</t>
    <rPh sb="0" eb="1">
      <t>トコロ</t>
    </rPh>
    <rPh sb="3" eb="4">
      <t>ゾク</t>
    </rPh>
    <phoneticPr fontId="1"/>
  </si>
  <si>
    <t>代表者職名・氏名：</t>
    <rPh sb="0" eb="2">
      <t>ダイヒョウ</t>
    </rPh>
    <rPh sb="2" eb="3">
      <t>シャ</t>
    </rPh>
    <rPh sb="3" eb="5">
      <t>ショクメイ</t>
    </rPh>
    <rPh sb="6" eb="8">
      <t>シメイ</t>
    </rPh>
    <phoneticPr fontId="1"/>
  </si>
  <si>
    <t>氏　　名：</t>
    <rPh sb="0" eb="1">
      <t>シ</t>
    </rPh>
    <rPh sb="3" eb="4">
      <t>メイ</t>
    </rPh>
    <phoneticPr fontId="1"/>
  </si>
  <si>
    <t>　来院回数×10,000円×症例数×1.10</t>
    <rPh sb="1" eb="3">
      <t>ライイン</t>
    </rPh>
    <rPh sb="3" eb="5">
      <t>カイスウ</t>
    </rPh>
    <rPh sb="12" eb="13">
      <t>エン</t>
    </rPh>
    <rPh sb="14" eb="16">
      <t>ショウレイ</t>
    </rPh>
    <rPh sb="16" eb="17">
      <t>スウ</t>
    </rPh>
    <phoneticPr fontId="1"/>
  </si>
  <si>
    <t>　ポイント④×1,000円×症例数×1.10</t>
    <rPh sb="12" eb="13">
      <t>エン</t>
    </rPh>
    <rPh sb="14" eb="16">
      <t>ショウレイ</t>
    </rPh>
    <rPh sb="16" eb="17">
      <t>スウ</t>
    </rPh>
    <phoneticPr fontId="1"/>
  </si>
  <si>
    <t>ポイント②×6,000円×症例数×1.10</t>
    <rPh sb="11" eb="12">
      <t>エン</t>
    </rPh>
    <rPh sb="13" eb="15">
      <t>ショウレイ</t>
    </rPh>
    <rPh sb="15" eb="16">
      <t>スウ</t>
    </rPh>
    <phoneticPr fontId="1"/>
  </si>
  <si>
    <t>ポイント③×6,000円×症例数×1.10</t>
    <rPh sb="11" eb="12">
      <t>エン</t>
    </rPh>
    <rPh sb="13" eb="15">
      <t>ショウレイ</t>
    </rPh>
    <rPh sb="15" eb="16">
      <t>スウ</t>
    </rPh>
    <phoneticPr fontId="1"/>
  </si>
  <si>
    <t>ポイント⑤×1,000円×症例数×1.10</t>
    <rPh sb="11" eb="12">
      <t>エン</t>
    </rPh>
    <rPh sb="13" eb="15">
      <t>ショウレイ</t>
    </rPh>
    <rPh sb="15" eb="16">
      <t>スウ</t>
    </rPh>
    <phoneticPr fontId="1"/>
  </si>
  <si>
    <t>西暦          年    月    日</t>
    <rPh sb="0" eb="2">
      <t>セイレキ</t>
    </rPh>
    <rPh sb="12" eb="13">
      <t>ネン</t>
    </rPh>
    <rPh sb="17" eb="18">
      <t>ガツ</t>
    </rPh>
    <rPh sb="22" eb="23">
      <t>ニチ</t>
    </rPh>
    <phoneticPr fontId="1"/>
  </si>
  <si>
    <t>Ⅱ．計</t>
    <rPh sb="2" eb="3">
      <t>ケイ</t>
    </rPh>
    <phoneticPr fontId="1"/>
  </si>
  <si>
    <t>（4）間接経費</t>
    <rPh sb="3" eb="5">
      <t>カンセツ</t>
    </rPh>
    <rPh sb="5" eb="7">
      <t>ケイヒ</t>
    </rPh>
    <phoneticPr fontId="1"/>
  </si>
  <si>
    <t>Ⅰ．計</t>
    <rPh sb="2" eb="3">
      <t>ケイ</t>
    </rPh>
    <phoneticPr fontId="1"/>
  </si>
  <si>
    <t>（2）直接経費</t>
    <rPh sb="3" eb="5">
      <t>チョクセツ</t>
    </rPh>
    <rPh sb="5" eb="7">
      <t>ケイヒ</t>
    </rPh>
    <phoneticPr fontId="1"/>
  </si>
  <si>
    <t>(1) + (4)</t>
    <phoneticPr fontId="1"/>
  </si>
  <si>
    <t>(2) + (4)</t>
    <phoneticPr fontId="1"/>
  </si>
  <si>
    <t>　(1) ×0.3</t>
    <phoneticPr fontId="1"/>
  </si>
  <si>
    <t>　(2) ×0.3</t>
    <phoneticPr fontId="1"/>
  </si>
  <si>
    <t>　（a + b + c + d + e + f ＝</t>
    <phoneticPr fontId="1"/>
  </si>
  <si>
    <t>　a + b + c + d + e + f  + i</t>
    <phoneticPr fontId="1"/>
  </si>
  <si>
    <t>　g ×0.2</t>
    <phoneticPr fontId="1"/>
  </si>
  <si>
    <t>　g + i</t>
    <phoneticPr fontId="1"/>
  </si>
  <si>
    <t>九大書式経－11</t>
    <rPh sb="0" eb="2">
      <t>キュウダイ</t>
    </rPh>
    <rPh sb="2" eb="4">
      <t>ショシキ</t>
    </rPh>
    <rPh sb="4" eb="5">
      <t>ケイ</t>
    </rPh>
    <phoneticPr fontId="1"/>
  </si>
  <si>
    <t>変更内容</t>
    <rPh sb="0" eb="2">
      <t>ヘンコウ</t>
    </rPh>
    <rPh sb="2" eb="4">
      <t>ナイヨウ</t>
    </rPh>
    <phoneticPr fontId="1"/>
  </si>
  <si>
    <t>追加症例数</t>
    <rPh sb="0" eb="2">
      <t>ツイカ</t>
    </rPh>
    <rPh sb="2" eb="4">
      <t>ショウレイ</t>
    </rPh>
    <rPh sb="4" eb="5">
      <t>スウ</t>
    </rPh>
    <phoneticPr fontId="1"/>
  </si>
  <si>
    <t>　□ その他（　　　　　　　　　　　　　）</t>
    <rPh sb="5" eb="6">
      <t>タ</t>
    </rPh>
    <phoneticPr fontId="1"/>
  </si>
  <si>
    <t>　■ 治験　　　 □ 製造販売後臨床試験</t>
    <rPh sb="3" eb="5">
      <t>チケン</t>
    </rPh>
    <rPh sb="11" eb="13">
      <t>セイゾウ</t>
    </rPh>
    <rPh sb="13" eb="15">
      <t>ハンバイ</t>
    </rPh>
    <rPh sb="15" eb="16">
      <t>ゴ</t>
    </rPh>
    <rPh sb="16" eb="18">
      <t>リンショウ</t>
    </rPh>
    <rPh sb="18" eb="20">
      <t>シケン</t>
    </rPh>
    <phoneticPr fontId="1"/>
  </si>
  <si>
    <t>事務処理欄（税込）</t>
    <rPh sb="0" eb="2">
      <t>ジム</t>
    </rPh>
    <rPh sb="2" eb="4">
      <t>ショリ</t>
    </rPh>
    <rPh sb="4" eb="5">
      <t>ラン</t>
    </rPh>
    <rPh sb="6" eb="8">
      <t>ゼイコ</t>
    </rPh>
    <phoneticPr fontId="1"/>
  </si>
  <si>
    <t>Ⅰ + Ⅱ</t>
    <phoneticPr fontId="1"/>
  </si>
  <si>
    <t>　□ 症例追加　　□ 期間延長</t>
    <rPh sb="3" eb="5">
      <t>ショウレイ</t>
    </rPh>
    <rPh sb="5" eb="7">
      <t>ツイカ</t>
    </rPh>
    <rPh sb="11" eb="13">
      <t>キカン</t>
    </rPh>
    <rPh sb="13" eb="15">
      <t>エンチョウ</t>
    </rPh>
    <phoneticPr fontId="1"/>
  </si>
  <si>
    <t>2021年4月改正</t>
    <rPh sb="4" eb="5">
      <t>ネン</t>
    </rPh>
    <rPh sb="6" eb="7">
      <t>ガツ</t>
    </rPh>
    <rPh sb="7" eb="9">
      <t>カイセイ</t>
    </rPh>
    <phoneticPr fontId="1"/>
  </si>
  <si>
    <r>
      <t>経費算定書（治験 医薬品</t>
    </r>
    <r>
      <rPr>
        <b/>
        <sz val="16"/>
        <rFont val="ＭＳ Ｐゴシック"/>
        <family val="3"/>
        <charset val="128"/>
      </rPr>
      <t>/再生医療等製品・症例数/期間変更）　　　　　</t>
    </r>
    <rPh sb="0" eb="2">
      <t>ケイヒ</t>
    </rPh>
    <rPh sb="2" eb="4">
      <t>サンテイ</t>
    </rPh>
    <rPh sb="4" eb="5">
      <t>ショ</t>
    </rPh>
    <rPh sb="6" eb="8">
      <t>チケン</t>
    </rPh>
    <rPh sb="9" eb="12">
      <t>イヤクヒン</t>
    </rPh>
    <rPh sb="13" eb="15">
      <t>サイセイ</t>
    </rPh>
    <rPh sb="15" eb="17">
      <t>イリョウ</t>
    </rPh>
    <rPh sb="17" eb="18">
      <t>トウ</t>
    </rPh>
    <rPh sb="18" eb="20">
      <t>セイヒン</t>
    </rPh>
    <rPh sb="21" eb="23">
      <t>ショウレイ</t>
    </rPh>
    <rPh sb="23" eb="24">
      <t>スウ</t>
    </rPh>
    <rPh sb="25" eb="27">
      <t>キカン</t>
    </rPh>
    <rPh sb="27" eb="29">
      <t>ヘンコウ</t>
    </rPh>
    <phoneticPr fontId="1"/>
  </si>
  <si>
    <r>
      <t>　■ 医薬品　　□医療機器　　</t>
    </r>
    <r>
      <rPr>
        <sz val="10"/>
        <rFont val="ＭＳ Ｐゴシック"/>
        <family val="3"/>
        <charset val="128"/>
      </rPr>
      <t>□再生医療等製品</t>
    </r>
    <rPh sb="3" eb="6">
      <t>イヤクヒン</t>
    </rPh>
    <rPh sb="9" eb="11">
      <t>イリョウ</t>
    </rPh>
    <rPh sb="11" eb="13">
      <t>キキ</t>
    </rPh>
    <rPh sb="16" eb="18">
      <t>サイセイ</t>
    </rPh>
    <rPh sb="18" eb="20">
      <t>イリョウ</t>
    </rPh>
    <rPh sb="20" eb="21">
      <t>トウ</t>
    </rPh>
    <rPh sb="21" eb="23">
      <t>セイヒン</t>
    </rPh>
    <phoneticPr fontId="1"/>
  </si>
  <si>
    <r>
      <rPr>
        <sz val="10"/>
        <rFont val="ＭＳ Ｐゴシック"/>
        <family val="3"/>
        <charset val="128"/>
      </rPr>
      <t>a．旅費</t>
    </r>
    <rPh sb="2" eb="4">
      <t>リョヒ</t>
    </rPh>
    <phoneticPr fontId="1"/>
  </si>
  <si>
    <r>
      <rPr>
        <sz val="10"/>
        <rFont val="ＭＳ Ｐゴシック"/>
        <family val="3"/>
        <charset val="128"/>
      </rPr>
      <t>b．臨床試験研究経費</t>
    </r>
    <rPh sb="2" eb="4">
      <t>リンショウ</t>
    </rPh>
    <rPh sb="4" eb="6">
      <t>シケン</t>
    </rPh>
    <rPh sb="6" eb="8">
      <t>ケンキュウ</t>
    </rPh>
    <rPh sb="8" eb="10">
      <t>ケイヒ</t>
    </rPh>
    <phoneticPr fontId="1"/>
  </si>
  <si>
    <r>
      <t>　ポイント①×</t>
    </r>
    <r>
      <rPr>
        <sz val="10"/>
        <rFont val="ＭＳ Ｐゴシック"/>
        <family val="3"/>
        <charset val="128"/>
      </rPr>
      <t>8,000円×症例数×1.10</t>
    </r>
    <rPh sb="12" eb="13">
      <t>エン</t>
    </rPh>
    <rPh sb="14" eb="16">
      <t>ショウレイ</t>
    </rPh>
    <rPh sb="16" eb="17">
      <t>スウ</t>
    </rPh>
    <phoneticPr fontId="1"/>
  </si>
  <si>
    <t>c．備品費</t>
    <rPh sb="2" eb="4">
      <t>ビヒン</t>
    </rPh>
    <rPh sb="4" eb="5">
      <t>ヒ</t>
    </rPh>
    <phoneticPr fontId="1"/>
  </si>
  <si>
    <t>d．賃金</t>
    <rPh sb="2" eb="4">
      <t>チンギン</t>
    </rPh>
    <phoneticPr fontId="1"/>
  </si>
  <si>
    <r>
      <t>　</t>
    </r>
    <r>
      <rPr>
        <sz val="10"/>
        <rFont val="ＭＳ Ｐゴシック"/>
        <family val="3"/>
        <charset val="128"/>
      </rPr>
      <t>ポイント①×5,000円×症例数×1.10</t>
    </r>
    <rPh sb="12" eb="13">
      <t>エン</t>
    </rPh>
    <rPh sb="14" eb="16">
      <t>ショウレイ</t>
    </rPh>
    <rPh sb="16" eb="17">
      <t>スウ</t>
    </rPh>
    <phoneticPr fontId="1"/>
  </si>
  <si>
    <t>e．治験薬管理費</t>
    <rPh sb="2" eb="4">
      <t>チケン</t>
    </rPh>
    <rPh sb="4" eb="5">
      <t>ヤク</t>
    </rPh>
    <rPh sb="5" eb="8">
      <t>カンリヒ</t>
    </rPh>
    <phoneticPr fontId="1"/>
  </si>
  <si>
    <t>f．治験協力部署経費</t>
    <rPh sb="2" eb="4">
      <t>チケン</t>
    </rPh>
    <rPh sb="4" eb="6">
      <t>キョウリョク</t>
    </rPh>
    <rPh sb="6" eb="8">
      <t>ブショ</t>
    </rPh>
    <rPh sb="8" eb="10">
      <t>ケイヒ</t>
    </rPh>
    <phoneticPr fontId="1"/>
  </si>
  <si>
    <r>
      <rPr>
        <sz val="10"/>
        <rFont val="ＭＳ Ｐゴシック"/>
        <family val="3"/>
        <charset val="128"/>
      </rPr>
      <t>g．被験者負担軽減費</t>
    </r>
    <rPh sb="2" eb="5">
      <t>ヒケンシャ</t>
    </rPh>
    <rPh sb="5" eb="7">
      <t>フタン</t>
    </rPh>
    <rPh sb="7" eb="9">
      <t>ケイゲン</t>
    </rPh>
    <rPh sb="9" eb="10">
      <t>ヒ</t>
    </rPh>
    <phoneticPr fontId="1"/>
  </si>
  <si>
    <r>
      <t xml:space="preserve">合　　　計
</t>
    </r>
    <r>
      <rPr>
        <sz val="10"/>
        <rFont val="ＭＳ Ｐゴシック"/>
        <family val="3"/>
        <charset val="128"/>
        <scheme val="minor"/>
      </rPr>
      <t>（消費税込み）</t>
    </r>
    <rPh sb="0" eb="1">
      <t>ゴウ</t>
    </rPh>
    <rPh sb="4" eb="5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</si>
</sst>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）&quot;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i/>
      <sz val="8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u/>
      <sz val="1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CFFCC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149">
    <xf numFmtId="0" fontId="0" fillId="0" borderId="0" xfId="0">
      <alignment vertical="center"/>
    </xf>
    <xf numFmtId="0" fontId="8" fillId="0" borderId="0" xfId="0" applyFont="1" applyAlignment="1">
      <alignment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6" fillId="0" borderId="0" xfId="0" applyFont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3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11" fillId="0" borderId="40" xfId="0" applyFont="1" applyBorder="1" applyAlignment="1">
      <alignment vertical="center"/>
    </xf>
    <xf numFmtId="0" fontId="7" fillId="0" borderId="41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38" fontId="11" fillId="0" borderId="41" xfId="1" applyFont="1" applyBorder="1" applyAlignment="1">
      <alignment horizontal="right" vertical="center"/>
    </xf>
    <xf numFmtId="0" fontId="11" fillId="0" borderId="41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38" fontId="11" fillId="0" borderId="11" xfId="1" applyFont="1" applyBorder="1" applyAlignment="1">
      <alignment horizontal="right" vertical="center"/>
    </xf>
    <xf numFmtId="0" fontId="11" fillId="0" borderId="11" xfId="0" applyFont="1" applyBorder="1" applyAlignment="1">
      <alignment vertical="center"/>
    </xf>
    <xf numFmtId="0" fontId="6" fillId="4" borderId="4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6" xfId="0" applyFont="1" applyFill="1" applyBorder="1">
      <alignment vertical="center"/>
    </xf>
    <xf numFmtId="0" fontId="6" fillId="4" borderId="46" xfId="0" applyFont="1" applyFill="1" applyBorder="1">
      <alignment vertical="center"/>
    </xf>
    <xf numFmtId="0" fontId="9" fillId="3" borderId="5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8" fontId="11" fillId="0" borderId="0" xfId="1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9" fillId="0" borderId="0" xfId="0" applyFont="1" applyAlignment="1"/>
    <xf numFmtId="0" fontId="6" fillId="0" borderId="0" xfId="0" applyFont="1" applyFill="1" applyBorder="1" applyAlignment="1">
      <alignment horizontal="center" vertical="center"/>
    </xf>
    <xf numFmtId="38" fontId="9" fillId="0" borderId="0" xfId="0" applyNumberFormat="1" applyFont="1">
      <alignment vertical="center"/>
    </xf>
    <xf numFmtId="0" fontId="6" fillId="0" borderId="0" xfId="0" applyFont="1" applyAlignment="1">
      <alignment horizontal="right" vertical="center"/>
    </xf>
    <xf numFmtId="0" fontId="6" fillId="4" borderId="44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0" xfId="0" applyFont="1" applyFill="1" applyBorder="1">
      <alignment vertical="center"/>
    </xf>
    <xf numFmtId="0" fontId="6" fillId="4" borderId="17" xfId="0" applyFont="1" applyFill="1" applyBorder="1">
      <alignment vertical="center"/>
    </xf>
    <xf numFmtId="0" fontId="9" fillId="3" borderId="5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38" fontId="7" fillId="0" borderId="38" xfId="1" applyFont="1" applyBorder="1" applyAlignment="1">
      <alignment horizontal="right" vertical="center"/>
    </xf>
    <xf numFmtId="38" fontId="7" fillId="0" borderId="39" xfId="1" applyFont="1" applyBorder="1" applyAlignment="1">
      <alignment horizontal="right" vertical="center"/>
    </xf>
    <xf numFmtId="0" fontId="9" fillId="3" borderId="44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4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46" xfId="0" applyFont="1" applyFill="1" applyBorder="1" applyAlignment="1">
      <alignment horizontal="center" vertical="center"/>
    </xf>
    <xf numFmtId="0" fontId="9" fillId="3" borderId="52" xfId="0" applyFont="1" applyFill="1" applyBorder="1" applyAlignment="1">
      <alignment horizontal="center" vertical="center"/>
    </xf>
    <xf numFmtId="0" fontId="9" fillId="3" borderId="53" xfId="0" applyFont="1" applyFill="1" applyBorder="1" applyAlignment="1">
      <alignment horizontal="center" vertical="center"/>
    </xf>
    <xf numFmtId="38" fontId="9" fillId="3" borderId="54" xfId="1" applyFont="1" applyFill="1" applyBorder="1" applyAlignment="1">
      <alignment horizontal="right" vertical="center"/>
    </xf>
    <xf numFmtId="38" fontId="9" fillId="3" borderId="55" xfId="1" applyFont="1" applyFill="1" applyBorder="1" applyAlignment="1">
      <alignment horizontal="right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48" xfId="0" applyFont="1" applyFill="1" applyBorder="1" applyAlignment="1">
      <alignment horizontal="center" vertical="center"/>
    </xf>
    <xf numFmtId="38" fontId="9" fillId="3" borderId="49" xfId="1" applyFont="1" applyFill="1" applyBorder="1" applyAlignment="1">
      <alignment horizontal="right" vertical="center"/>
    </xf>
    <xf numFmtId="38" fontId="9" fillId="3" borderId="50" xfId="1" applyFont="1" applyFill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11" fillId="5" borderId="18" xfId="0" applyFont="1" applyFill="1" applyBorder="1" applyAlignment="1">
      <alignment horizontal="left" vertical="center"/>
    </xf>
    <xf numFmtId="0" fontId="11" fillId="5" borderId="2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4" fillId="5" borderId="18" xfId="0" applyFont="1" applyFill="1" applyBorder="1" applyAlignment="1">
      <alignment horizontal="left" vertical="center"/>
    </xf>
    <xf numFmtId="0" fontId="14" fillId="5" borderId="2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/>
    </xf>
    <xf numFmtId="38" fontId="6" fillId="0" borderId="35" xfId="1" applyFont="1" applyBorder="1" applyAlignment="1">
      <alignment horizontal="right" vertical="center"/>
    </xf>
    <xf numFmtId="0" fontId="12" fillId="0" borderId="36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left" vertical="center"/>
    </xf>
    <xf numFmtId="38" fontId="6" fillId="0" borderId="18" xfId="1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3" xfId="0" applyFont="1" applyBorder="1" applyAlignment="1">
      <alignment horizontal="left" vertical="center"/>
    </xf>
    <xf numFmtId="38" fontId="6" fillId="0" borderId="12" xfId="1" applyFont="1" applyBorder="1" applyAlignment="1">
      <alignment horizontal="right" vertical="center"/>
    </xf>
    <xf numFmtId="0" fontId="12" fillId="0" borderId="13" xfId="0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top" wrapText="1"/>
    </xf>
    <xf numFmtId="0" fontId="6" fillId="0" borderId="28" xfId="0" applyFont="1" applyBorder="1" applyAlignment="1">
      <alignment horizontal="left" vertical="top" wrapText="1"/>
    </xf>
    <xf numFmtId="0" fontId="6" fillId="0" borderId="29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38" fontId="6" fillId="2" borderId="18" xfId="1" applyFont="1" applyFill="1" applyBorder="1" applyAlignment="1">
      <alignment horizontal="right" vertical="center"/>
    </xf>
    <xf numFmtId="0" fontId="6" fillId="0" borderId="25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17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2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6" fillId="0" borderId="4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left" vertical="center"/>
    </xf>
    <xf numFmtId="0" fontId="6" fillId="0" borderId="9" xfId="2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wrapText="1"/>
    </xf>
    <xf numFmtId="0" fontId="6" fillId="0" borderId="31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38" fontId="7" fillId="0" borderId="59" xfId="1" applyFont="1" applyBorder="1" applyAlignment="1">
      <alignment horizontal="right" vertical="center"/>
    </xf>
    <xf numFmtId="38" fontId="7" fillId="0" borderId="41" xfId="1" applyFont="1" applyBorder="1" applyAlignment="1">
      <alignment horizontal="right" vertical="center"/>
    </xf>
    <xf numFmtId="0" fontId="11" fillId="0" borderId="60" xfId="0" applyFont="1" applyBorder="1" applyAlignment="1">
      <alignment vertical="center"/>
    </xf>
    <xf numFmtId="0" fontId="7" fillId="0" borderId="57" xfId="0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609600</xdr:colOff>
      <xdr:row>8</xdr:row>
      <xdr:rowOff>9525</xdr:rowOff>
    </xdr:from>
    <xdr:to>
      <xdr:col>12</xdr:col>
      <xdr:colOff>838200</xdr:colOff>
      <xdr:row>8</xdr:row>
      <xdr:rowOff>257175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210300" y="1400175"/>
          <a:ext cx="228600" cy="247650"/>
        </a:xfrm>
        <a:prstGeom prst="rect">
          <a:avLst/>
        </a:prstGeom>
        <a:solidFill>
          <a:srgbClr val="FFFFCC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2"/>
  <sheetViews>
    <sheetView tabSelected="1" view="pageBreakPreview" zoomScaleNormal="100" zoomScaleSheetLayoutView="100" workbookViewId="0"/>
  </sheetViews>
  <sheetFormatPr defaultRowHeight="12" x14ac:dyDescent="0.15"/>
  <cols>
    <col min="1" max="1" width="4.25" style="2" customWidth="1"/>
    <col min="2" max="2" width="11.625" style="2" customWidth="1"/>
    <col min="3" max="3" width="10.625" style="2" customWidth="1"/>
    <col min="4" max="4" width="4.75" style="2" customWidth="1"/>
    <col min="5" max="5" width="3.125" style="2" customWidth="1"/>
    <col min="6" max="6" width="4.625" style="2" customWidth="1"/>
    <col min="7" max="7" width="2.625" style="2" customWidth="1"/>
    <col min="8" max="8" width="11.625" style="2" customWidth="1"/>
    <col min="9" max="9" width="2.625" style="2" customWidth="1"/>
    <col min="10" max="10" width="11.125" style="2" customWidth="1"/>
    <col min="11" max="11" width="5.375" style="2" customWidth="1"/>
    <col min="12" max="12" width="3.5" style="2" customWidth="1"/>
    <col min="13" max="13" width="11.25" style="2" customWidth="1"/>
    <col min="14" max="14" width="6.625" style="2" customWidth="1"/>
    <col min="15" max="15" width="4.625" style="2" customWidth="1"/>
    <col min="16" max="16" width="12.5" style="2" customWidth="1"/>
    <col min="17" max="17" width="3.875" style="2" customWidth="1"/>
    <col min="18" max="18" width="2" style="2" customWidth="1"/>
    <col min="19" max="20" width="6.125" style="2" bestFit="1" customWidth="1"/>
    <col min="21" max="29" width="2.875" style="2" customWidth="1"/>
    <col min="30" max="35" width="3.25" style="2" customWidth="1"/>
    <col min="36" max="136" width="3.875" style="2" customWidth="1"/>
    <col min="137" max="16384" width="9" style="2"/>
  </cols>
  <sheetData>
    <row r="1" spans="1:26" ht="15" customHeight="1" x14ac:dyDescent="0.15">
      <c r="O1" s="118" t="s">
        <v>71</v>
      </c>
      <c r="P1" s="119"/>
      <c r="Q1" s="119"/>
    </row>
    <row r="2" spans="1:26" ht="18.75" customHeight="1" x14ac:dyDescent="0.15">
      <c r="A2" s="3" t="s">
        <v>63</v>
      </c>
      <c r="N2" s="120" t="s">
        <v>50</v>
      </c>
      <c r="O2" s="120"/>
      <c r="P2" s="120"/>
      <c r="Q2" s="120"/>
    </row>
    <row r="3" spans="1:26" ht="16.5" customHeight="1" x14ac:dyDescent="0.15">
      <c r="A3" s="3"/>
      <c r="B3" s="3"/>
      <c r="K3" s="103" t="s">
        <v>0</v>
      </c>
      <c r="L3" s="103"/>
      <c r="M3" s="121"/>
      <c r="N3" s="121"/>
      <c r="O3" s="121"/>
      <c r="P3" s="121"/>
      <c r="Q3" s="121"/>
    </row>
    <row r="4" spans="1:26" ht="13.5" customHeight="1" x14ac:dyDescent="0.15">
      <c r="K4" s="103" t="s">
        <v>9</v>
      </c>
      <c r="L4" s="103"/>
      <c r="M4" s="95" t="s">
        <v>67</v>
      </c>
      <c r="N4" s="95"/>
      <c r="O4" s="95"/>
      <c r="P4" s="95"/>
      <c r="Q4" s="95"/>
    </row>
    <row r="5" spans="1:26" ht="13.5" customHeight="1" x14ac:dyDescent="0.15">
      <c r="K5" s="103"/>
      <c r="L5" s="103"/>
      <c r="M5" s="95" t="s">
        <v>73</v>
      </c>
      <c r="N5" s="95"/>
      <c r="O5" s="95"/>
      <c r="P5" s="95"/>
      <c r="Q5" s="95"/>
      <c r="R5" s="4"/>
      <c r="S5" s="4"/>
      <c r="T5" s="4"/>
      <c r="U5" s="4"/>
      <c r="V5" s="4"/>
    </row>
    <row r="6" spans="1:26" ht="13.5" customHeight="1" x14ac:dyDescent="0.15">
      <c r="K6" s="125" t="s">
        <v>64</v>
      </c>
      <c r="L6" s="125"/>
      <c r="M6" s="126" t="s">
        <v>70</v>
      </c>
      <c r="N6" s="126"/>
      <c r="O6" s="126"/>
      <c r="P6" s="126"/>
      <c r="Q6" s="126"/>
      <c r="R6" s="4"/>
      <c r="S6" s="4"/>
      <c r="T6" s="4"/>
      <c r="U6" s="4"/>
      <c r="V6" s="4"/>
    </row>
    <row r="7" spans="1:26" ht="13.5" customHeight="1" x14ac:dyDescent="0.15">
      <c r="K7" s="125"/>
      <c r="L7" s="125"/>
      <c r="M7" s="127" t="s">
        <v>66</v>
      </c>
      <c r="N7" s="127"/>
      <c r="O7" s="127"/>
      <c r="P7" s="127"/>
      <c r="Q7" s="127"/>
      <c r="R7" s="4"/>
      <c r="S7" s="4"/>
      <c r="T7" s="4"/>
      <c r="U7" s="4"/>
      <c r="V7" s="4"/>
    </row>
    <row r="8" spans="1:26" ht="5.25" customHeight="1" x14ac:dyDescent="0.15"/>
    <row r="9" spans="1:26" ht="21" customHeight="1" x14ac:dyDescent="0.15">
      <c r="A9" s="128" t="s">
        <v>72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9" t="s">
        <v>30</v>
      </c>
      <c r="O9" s="129"/>
      <c r="P9" s="129"/>
      <c r="Q9" s="129"/>
      <c r="R9" s="129"/>
      <c r="S9" s="1"/>
      <c r="T9" s="1"/>
      <c r="U9" s="1"/>
      <c r="V9" s="1"/>
      <c r="W9" s="1"/>
      <c r="X9" s="1"/>
      <c r="Y9" s="1"/>
      <c r="Z9" s="1"/>
    </row>
    <row r="10" spans="1:26" ht="7.5" customHeight="1" thickBot="1" x14ac:dyDescent="0.2"/>
    <row r="11" spans="1:26" ht="60" customHeight="1" x14ac:dyDescent="0.15">
      <c r="A11" s="134" t="s">
        <v>6</v>
      </c>
      <c r="B11" s="135"/>
      <c r="C11" s="135"/>
      <c r="D11" s="111" t="s">
        <v>1</v>
      </c>
      <c r="E11" s="98"/>
      <c r="F11" s="99"/>
      <c r="G11" s="131"/>
      <c r="H11" s="132"/>
      <c r="I11" s="132"/>
      <c r="J11" s="132"/>
      <c r="K11" s="132"/>
      <c r="L11" s="132"/>
      <c r="M11" s="132"/>
      <c r="N11" s="132"/>
      <c r="O11" s="132"/>
      <c r="P11" s="132"/>
      <c r="Q11" s="133"/>
    </row>
    <row r="12" spans="1:26" ht="18" customHeight="1" x14ac:dyDescent="0.15">
      <c r="A12" s="136"/>
      <c r="B12" s="137"/>
      <c r="C12" s="137"/>
      <c r="D12" s="122" t="s">
        <v>65</v>
      </c>
      <c r="E12" s="123"/>
      <c r="F12" s="123"/>
      <c r="G12" s="123"/>
      <c r="H12" s="123"/>
      <c r="I12" s="123"/>
      <c r="J12" s="124"/>
      <c r="K12" s="46"/>
      <c r="L12" s="122" t="s">
        <v>10</v>
      </c>
      <c r="M12" s="123"/>
      <c r="N12" s="123"/>
      <c r="O12" s="123"/>
      <c r="P12" s="123"/>
      <c r="Q12" s="130"/>
    </row>
    <row r="13" spans="1:26" ht="18" customHeight="1" x14ac:dyDescent="0.15">
      <c r="A13" s="136"/>
      <c r="B13" s="137"/>
      <c r="C13" s="137"/>
      <c r="D13" s="104" t="s">
        <v>2</v>
      </c>
      <c r="E13" s="105"/>
      <c r="F13" s="105"/>
      <c r="G13" s="105"/>
      <c r="H13" s="105"/>
      <c r="I13" s="105"/>
      <c r="J13" s="106"/>
      <c r="K13" s="5"/>
      <c r="L13" s="104" t="s">
        <v>3</v>
      </c>
      <c r="M13" s="105"/>
      <c r="N13" s="105"/>
      <c r="O13" s="105"/>
      <c r="P13" s="105"/>
      <c r="Q13" s="107"/>
    </row>
    <row r="14" spans="1:26" ht="18" customHeight="1" x14ac:dyDescent="0.15">
      <c r="A14" s="136"/>
      <c r="B14" s="137"/>
      <c r="C14" s="137"/>
      <c r="D14" s="104" t="s">
        <v>23</v>
      </c>
      <c r="E14" s="105"/>
      <c r="F14" s="105"/>
      <c r="G14" s="105"/>
      <c r="H14" s="105"/>
      <c r="I14" s="105"/>
      <c r="J14" s="106"/>
      <c r="K14" s="5"/>
      <c r="L14" s="104" t="s">
        <v>18</v>
      </c>
      <c r="M14" s="105"/>
      <c r="N14" s="105"/>
      <c r="O14" s="105"/>
      <c r="P14" s="105"/>
      <c r="Q14" s="107"/>
    </row>
    <row r="15" spans="1:26" ht="18" customHeight="1" x14ac:dyDescent="0.15">
      <c r="A15" s="136"/>
      <c r="B15" s="137"/>
      <c r="C15" s="137"/>
      <c r="D15" s="104" t="s">
        <v>24</v>
      </c>
      <c r="E15" s="105"/>
      <c r="F15" s="105"/>
      <c r="G15" s="105"/>
      <c r="H15" s="105"/>
      <c r="I15" s="105"/>
      <c r="J15" s="106"/>
      <c r="K15" s="5"/>
      <c r="L15" s="104" t="s">
        <v>19</v>
      </c>
      <c r="M15" s="105"/>
      <c r="N15" s="105"/>
      <c r="O15" s="105"/>
      <c r="P15" s="105"/>
      <c r="Q15" s="107"/>
    </row>
    <row r="16" spans="1:26" ht="18" customHeight="1" x14ac:dyDescent="0.15">
      <c r="A16" s="136"/>
      <c r="B16" s="137"/>
      <c r="C16" s="137"/>
      <c r="D16" s="104" t="s">
        <v>25</v>
      </c>
      <c r="E16" s="105"/>
      <c r="F16" s="105"/>
      <c r="G16" s="105"/>
      <c r="H16" s="105"/>
      <c r="I16" s="105"/>
      <c r="J16" s="106"/>
      <c r="K16" s="5"/>
      <c r="L16" s="104" t="s">
        <v>20</v>
      </c>
      <c r="M16" s="105"/>
      <c r="N16" s="105"/>
      <c r="O16" s="105"/>
      <c r="P16" s="105"/>
      <c r="Q16" s="107"/>
    </row>
    <row r="17" spans="1:18" ht="18" customHeight="1" x14ac:dyDescent="0.15">
      <c r="A17" s="136"/>
      <c r="B17" s="137"/>
      <c r="C17" s="137"/>
      <c r="D17" s="104" t="s">
        <v>26</v>
      </c>
      <c r="E17" s="105"/>
      <c r="F17" s="105"/>
      <c r="G17" s="105"/>
      <c r="H17" s="105"/>
      <c r="I17" s="105"/>
      <c r="J17" s="106"/>
      <c r="K17" s="5"/>
      <c r="L17" s="104" t="s">
        <v>21</v>
      </c>
      <c r="M17" s="105"/>
      <c r="N17" s="105"/>
      <c r="O17" s="105"/>
      <c r="P17" s="105"/>
      <c r="Q17" s="107"/>
    </row>
    <row r="18" spans="1:18" ht="18" customHeight="1" thickBot="1" x14ac:dyDescent="0.2">
      <c r="A18" s="138"/>
      <c r="B18" s="139"/>
      <c r="C18" s="139"/>
      <c r="D18" s="114" t="s">
        <v>27</v>
      </c>
      <c r="E18" s="115"/>
      <c r="F18" s="115"/>
      <c r="G18" s="115"/>
      <c r="H18" s="115"/>
      <c r="I18" s="115"/>
      <c r="J18" s="116"/>
      <c r="K18" s="6"/>
      <c r="L18" s="114" t="s">
        <v>22</v>
      </c>
      <c r="M18" s="115"/>
      <c r="N18" s="115"/>
      <c r="O18" s="115"/>
      <c r="P18" s="115"/>
      <c r="Q18" s="117"/>
    </row>
    <row r="19" spans="1:18" ht="6" customHeight="1" thickBot="1" x14ac:dyDescent="0.2">
      <c r="K19" s="7"/>
    </row>
    <row r="20" spans="1:18" ht="28.5" customHeight="1" x14ac:dyDescent="0.15">
      <c r="A20" s="108" t="s">
        <v>38</v>
      </c>
      <c r="B20" s="109"/>
      <c r="C20" s="110"/>
      <c r="D20" s="111" t="s">
        <v>14</v>
      </c>
      <c r="E20" s="98"/>
      <c r="F20" s="98"/>
      <c r="G20" s="98"/>
      <c r="H20" s="98"/>
      <c r="I20" s="98"/>
      <c r="J20" s="98"/>
      <c r="K20" s="98"/>
      <c r="L20" s="98"/>
      <c r="M20" s="98"/>
      <c r="N20" s="99"/>
      <c r="O20" s="111" t="s">
        <v>12</v>
      </c>
      <c r="P20" s="98"/>
      <c r="Q20" s="112"/>
      <c r="R20" s="8"/>
    </row>
    <row r="21" spans="1:18" ht="21" customHeight="1" x14ac:dyDescent="0.15">
      <c r="A21" s="88" t="s">
        <v>74</v>
      </c>
      <c r="B21" s="75"/>
      <c r="C21" s="76"/>
      <c r="D21" s="95" t="s">
        <v>33</v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113"/>
      <c r="P21" s="91"/>
      <c r="Q21" s="9" t="s">
        <v>11</v>
      </c>
      <c r="R21" s="10"/>
    </row>
    <row r="22" spans="1:18" ht="21" customHeight="1" x14ac:dyDescent="0.15">
      <c r="A22" s="88" t="s">
        <v>75</v>
      </c>
      <c r="B22" s="75"/>
      <c r="C22" s="76"/>
      <c r="D22" s="95" t="s">
        <v>76</v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0" t="str">
        <f>IF(K12="","",K14*8800*K12)</f>
        <v/>
      </c>
      <c r="P22" s="91"/>
      <c r="Q22" s="11" t="s">
        <v>11</v>
      </c>
      <c r="R22" s="10"/>
    </row>
    <row r="23" spans="1:18" ht="21" customHeight="1" x14ac:dyDescent="0.15">
      <c r="A23" s="96" t="s">
        <v>77</v>
      </c>
      <c r="B23" s="75"/>
      <c r="C23" s="76"/>
      <c r="D23" s="95" t="s">
        <v>34</v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113"/>
      <c r="P23" s="91"/>
      <c r="Q23" s="11" t="s">
        <v>11</v>
      </c>
      <c r="R23" s="10"/>
    </row>
    <row r="24" spans="1:18" ht="21" customHeight="1" x14ac:dyDescent="0.15">
      <c r="A24" s="96" t="s">
        <v>78</v>
      </c>
      <c r="B24" s="75"/>
      <c r="C24" s="76"/>
      <c r="D24" s="95" t="s">
        <v>79</v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0" t="str">
        <f>IF(K14="","",K14*5500*K12)</f>
        <v/>
      </c>
      <c r="P24" s="91"/>
      <c r="Q24" s="11" t="s">
        <v>11</v>
      </c>
      <c r="R24" s="10"/>
    </row>
    <row r="25" spans="1:18" ht="21" customHeight="1" x14ac:dyDescent="0.15">
      <c r="A25" s="96" t="s">
        <v>80</v>
      </c>
      <c r="B25" s="75"/>
      <c r="C25" s="76"/>
      <c r="D25" s="95" t="s">
        <v>46</v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0" t="str">
        <f>IF(K17="","",K17*1100*K12)</f>
        <v/>
      </c>
      <c r="P25" s="91"/>
      <c r="Q25" s="11" t="s">
        <v>11</v>
      </c>
      <c r="R25" s="10"/>
    </row>
    <row r="26" spans="1:18" ht="21" customHeight="1" x14ac:dyDescent="0.15">
      <c r="A26" s="96" t="s">
        <v>81</v>
      </c>
      <c r="B26" s="75"/>
      <c r="C26" s="76"/>
      <c r="D26" s="103" t="s">
        <v>4</v>
      </c>
      <c r="E26" s="103"/>
      <c r="F26" s="103"/>
      <c r="G26" s="103"/>
      <c r="H26" s="95" t="s">
        <v>47</v>
      </c>
      <c r="I26" s="95"/>
      <c r="J26" s="95"/>
      <c r="K26" s="95"/>
      <c r="L26" s="95"/>
      <c r="M26" s="95"/>
      <c r="N26" s="95"/>
      <c r="O26" s="90" t="str">
        <f>IF(K15="","",K15*6600*K12)</f>
        <v/>
      </c>
      <c r="P26" s="91"/>
      <c r="Q26" s="12" t="s">
        <v>11</v>
      </c>
      <c r="R26" s="10"/>
    </row>
    <row r="27" spans="1:18" ht="21" customHeight="1" x14ac:dyDescent="0.15">
      <c r="A27" s="88"/>
      <c r="B27" s="75"/>
      <c r="C27" s="76"/>
      <c r="D27" s="103" t="s">
        <v>15</v>
      </c>
      <c r="E27" s="103"/>
      <c r="F27" s="103"/>
      <c r="G27" s="103"/>
      <c r="H27" s="95" t="s">
        <v>48</v>
      </c>
      <c r="I27" s="95"/>
      <c r="J27" s="95"/>
      <c r="K27" s="95"/>
      <c r="L27" s="95"/>
      <c r="M27" s="95"/>
      <c r="N27" s="95"/>
      <c r="O27" s="90" t="str">
        <f>IF(K16="","",K16*6600*K12)</f>
        <v/>
      </c>
      <c r="P27" s="91"/>
      <c r="Q27" s="13" t="s">
        <v>11</v>
      </c>
      <c r="R27" s="10"/>
    </row>
    <row r="28" spans="1:18" ht="21" customHeight="1" x14ac:dyDescent="0.15">
      <c r="A28" s="88"/>
      <c r="B28" s="75"/>
      <c r="C28" s="76"/>
      <c r="D28" s="103" t="s">
        <v>5</v>
      </c>
      <c r="E28" s="103"/>
      <c r="F28" s="103"/>
      <c r="G28" s="103"/>
      <c r="H28" s="95" t="s">
        <v>49</v>
      </c>
      <c r="I28" s="95"/>
      <c r="J28" s="95"/>
      <c r="K28" s="95"/>
      <c r="L28" s="95"/>
      <c r="M28" s="95"/>
      <c r="N28" s="95"/>
      <c r="O28" s="90" t="str">
        <f>IF(K18="","",K18*1100*K12)</f>
        <v/>
      </c>
      <c r="P28" s="91"/>
      <c r="Q28" s="13" t="s">
        <v>11</v>
      </c>
      <c r="R28" s="10"/>
    </row>
    <row r="29" spans="1:18" ht="21" customHeight="1" x14ac:dyDescent="0.15">
      <c r="A29" s="96" t="s">
        <v>13</v>
      </c>
      <c r="B29" s="75"/>
      <c r="C29" s="76"/>
      <c r="D29" s="14" t="s">
        <v>59</v>
      </c>
      <c r="E29" s="15"/>
      <c r="F29" s="15"/>
      <c r="G29" s="15"/>
      <c r="H29" s="15"/>
      <c r="I29" s="89">
        <f>SUM(O21:P28)</f>
        <v>0</v>
      </c>
      <c r="J29" s="89"/>
      <c r="K29" s="15" t="s">
        <v>32</v>
      </c>
      <c r="L29" s="15"/>
      <c r="M29" s="15"/>
      <c r="N29" s="16"/>
      <c r="O29" s="90" t="str">
        <f>IF(SUM(O21:P28)=0,"",ROUNDDOWN(SUM(O21:P28)*0.2,0))</f>
        <v/>
      </c>
      <c r="P29" s="91"/>
      <c r="Q29" s="13" t="s">
        <v>11</v>
      </c>
      <c r="R29" s="10"/>
    </row>
    <row r="30" spans="1:18" ht="21" customHeight="1" x14ac:dyDescent="0.15">
      <c r="A30" s="92" t="s">
        <v>7</v>
      </c>
      <c r="B30" s="93"/>
      <c r="C30" s="94"/>
      <c r="D30" s="95" t="s">
        <v>60</v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0" t="str">
        <f>IF(SUM(O21:P29)=0,"",SUM(O21:P29))</f>
        <v/>
      </c>
      <c r="P30" s="91"/>
      <c r="Q30" s="13" t="s">
        <v>11</v>
      </c>
      <c r="R30" s="10"/>
    </row>
    <row r="31" spans="1:18" ht="21" customHeight="1" thickBot="1" x14ac:dyDescent="0.2">
      <c r="A31" s="82" t="s">
        <v>52</v>
      </c>
      <c r="B31" s="83"/>
      <c r="C31" s="84"/>
      <c r="D31" s="85" t="s">
        <v>57</v>
      </c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6" t="str">
        <f>IF(O30="","",ROUNDDOWN(O30*0.3,0))</f>
        <v/>
      </c>
      <c r="P31" s="87"/>
      <c r="Q31" s="17" t="s">
        <v>11</v>
      </c>
      <c r="R31" s="10"/>
    </row>
    <row r="32" spans="1:18" ht="40.5" customHeight="1" thickTop="1" thickBot="1" x14ac:dyDescent="0.2">
      <c r="A32" s="66" t="s">
        <v>53</v>
      </c>
      <c r="B32" s="67"/>
      <c r="C32" s="67"/>
      <c r="D32" s="49" t="s">
        <v>55</v>
      </c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 t="str">
        <f>IF(O31="","",O30+O31)</f>
        <v/>
      </c>
      <c r="P32" s="51"/>
      <c r="Q32" s="18" t="s">
        <v>11</v>
      </c>
      <c r="R32" s="10"/>
    </row>
    <row r="33" spans="1:18" ht="12.75" customHeight="1" thickBot="1" x14ac:dyDescent="0.2">
      <c r="A33" s="19"/>
      <c r="B33" s="19"/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1"/>
      <c r="P33" s="21"/>
      <c r="Q33" s="22"/>
      <c r="R33" s="10"/>
    </row>
    <row r="34" spans="1:18" ht="21" customHeight="1" x14ac:dyDescent="0.15">
      <c r="A34" s="97" t="s">
        <v>82</v>
      </c>
      <c r="B34" s="98"/>
      <c r="C34" s="99"/>
      <c r="D34" s="100" t="s">
        <v>45</v>
      </c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1" t="str">
        <f>IF(K13="","",K13*11000*K12)</f>
        <v/>
      </c>
      <c r="P34" s="102"/>
      <c r="Q34" s="23" t="s">
        <v>11</v>
      </c>
      <c r="R34" s="10"/>
    </row>
    <row r="35" spans="1:18" ht="21" customHeight="1" x14ac:dyDescent="0.15">
      <c r="A35" s="88" t="s">
        <v>13</v>
      </c>
      <c r="B35" s="75"/>
      <c r="C35" s="76"/>
      <c r="D35" s="14" t="s">
        <v>61</v>
      </c>
      <c r="E35" s="15"/>
      <c r="F35" s="15"/>
      <c r="G35" s="15"/>
      <c r="H35" s="15"/>
      <c r="I35" s="89"/>
      <c r="J35" s="89"/>
      <c r="K35" s="15"/>
      <c r="L35" s="15"/>
      <c r="M35" s="15"/>
      <c r="N35" s="16"/>
      <c r="O35" s="90" t="str">
        <f>IF(SUM(O34)=0,"",ROUNDDOWN(SUM(O34)*0.2,0))</f>
        <v/>
      </c>
      <c r="P35" s="91"/>
      <c r="Q35" s="13" t="s">
        <v>11</v>
      </c>
      <c r="R35" s="10"/>
    </row>
    <row r="36" spans="1:18" ht="21" customHeight="1" x14ac:dyDescent="0.15">
      <c r="A36" s="92" t="s">
        <v>54</v>
      </c>
      <c r="B36" s="93"/>
      <c r="C36" s="94"/>
      <c r="D36" s="95" t="s">
        <v>62</v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0" t="str">
        <f>IF(SUM(O34:P35)=0,"",SUM(O34:P35))</f>
        <v/>
      </c>
      <c r="P36" s="91"/>
      <c r="Q36" s="13" t="s">
        <v>11</v>
      </c>
      <c r="R36" s="10"/>
    </row>
    <row r="37" spans="1:18" ht="21" customHeight="1" thickBot="1" x14ac:dyDescent="0.2">
      <c r="A37" s="82" t="s">
        <v>52</v>
      </c>
      <c r="B37" s="83"/>
      <c r="C37" s="84"/>
      <c r="D37" s="85" t="s">
        <v>58</v>
      </c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6" t="str">
        <f>IF(O36="","",ROUNDDOWN(O36*0.3,0))</f>
        <v/>
      </c>
      <c r="P37" s="87"/>
      <c r="Q37" s="17" t="s">
        <v>11</v>
      </c>
      <c r="R37" s="10"/>
    </row>
    <row r="38" spans="1:18" ht="40.5" customHeight="1" thickTop="1" thickBot="1" x14ac:dyDescent="0.2">
      <c r="A38" s="66" t="s">
        <v>51</v>
      </c>
      <c r="B38" s="67"/>
      <c r="C38" s="67"/>
      <c r="D38" s="49" t="s">
        <v>56</v>
      </c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50" t="str">
        <f>IF(O37="","",O36+O37)</f>
        <v/>
      </c>
      <c r="P38" s="51"/>
      <c r="Q38" s="18" t="s">
        <v>11</v>
      </c>
      <c r="R38" s="10"/>
    </row>
    <row r="39" spans="1:18" ht="12.75" customHeight="1" thickBot="1" x14ac:dyDescent="0.2">
      <c r="A39" s="24"/>
      <c r="B39" s="24"/>
      <c r="C39" s="24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6"/>
      <c r="P39" s="26"/>
      <c r="Q39" s="27"/>
      <c r="R39" s="10"/>
    </row>
    <row r="40" spans="1:18" ht="49.5" customHeight="1" thickBot="1" x14ac:dyDescent="0.2">
      <c r="A40" s="148" t="s">
        <v>83</v>
      </c>
      <c r="B40" s="140"/>
      <c r="C40" s="141"/>
      <c r="D40" s="142" t="s">
        <v>69</v>
      </c>
      <c r="E40" s="143"/>
      <c r="F40" s="143"/>
      <c r="G40" s="143"/>
      <c r="H40" s="143"/>
      <c r="I40" s="143"/>
      <c r="J40" s="143"/>
      <c r="K40" s="143"/>
      <c r="L40" s="143"/>
      <c r="M40" s="143"/>
      <c r="N40" s="144"/>
      <c r="O40" s="145" t="str">
        <f>IF(O32="","　",O32+O38)</f>
        <v>　</v>
      </c>
      <c r="P40" s="146"/>
      <c r="Q40" s="147" t="s">
        <v>11</v>
      </c>
      <c r="R40" s="10"/>
    </row>
    <row r="41" spans="1:18" ht="15" customHeight="1" x14ac:dyDescent="0.15">
      <c r="A41" s="52" t="s">
        <v>68</v>
      </c>
      <c r="B41" s="53"/>
      <c r="C41" s="54"/>
      <c r="D41" s="41"/>
      <c r="E41" s="42"/>
      <c r="F41" s="42"/>
      <c r="G41" s="42"/>
      <c r="H41" s="42"/>
      <c r="I41" s="42"/>
      <c r="J41" s="43"/>
      <c r="K41" s="43"/>
      <c r="L41" s="44"/>
      <c r="M41" s="58" t="s">
        <v>35</v>
      </c>
      <c r="N41" s="59"/>
      <c r="O41" s="60" t="e">
        <f>O30+O36</f>
        <v>#VALUE!</v>
      </c>
      <c r="P41" s="61"/>
      <c r="Q41" s="45" t="s">
        <v>11</v>
      </c>
      <c r="R41" s="10"/>
    </row>
    <row r="42" spans="1:18" ht="15" customHeight="1" x14ac:dyDescent="0.15">
      <c r="A42" s="55"/>
      <c r="B42" s="56"/>
      <c r="C42" s="57"/>
      <c r="D42" s="28"/>
      <c r="E42" s="29"/>
      <c r="F42" s="29"/>
      <c r="G42" s="29"/>
      <c r="H42" s="29"/>
      <c r="I42" s="29"/>
      <c r="J42" s="30"/>
      <c r="K42" s="30"/>
      <c r="L42" s="31"/>
      <c r="M42" s="62" t="s">
        <v>36</v>
      </c>
      <c r="N42" s="63"/>
      <c r="O42" s="64" t="e">
        <f>O31+O37</f>
        <v>#VALUE!</v>
      </c>
      <c r="P42" s="65"/>
      <c r="Q42" s="32" t="s">
        <v>11</v>
      </c>
      <c r="R42" s="10"/>
    </row>
    <row r="43" spans="1:18" ht="12.75" customHeight="1" x14ac:dyDescent="0.15">
      <c r="A43" s="33"/>
      <c r="B43" s="33"/>
      <c r="C43" s="33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5"/>
      <c r="P43" s="35"/>
      <c r="Q43" s="36"/>
      <c r="R43" s="10"/>
    </row>
    <row r="44" spans="1:18" ht="12.75" customHeight="1" x14ac:dyDescent="0.15">
      <c r="B44" s="37" t="s">
        <v>37</v>
      </c>
      <c r="C44" s="37"/>
    </row>
    <row r="45" spans="1:18" ht="12" customHeight="1" x14ac:dyDescent="0.15">
      <c r="A45" s="74" t="s">
        <v>28</v>
      </c>
      <c r="B45" s="75"/>
      <c r="C45" s="76"/>
      <c r="D45" s="77"/>
      <c r="E45" s="78"/>
      <c r="F45" s="78"/>
      <c r="G45" s="78"/>
      <c r="H45" s="78"/>
      <c r="I45" s="78"/>
      <c r="J45" s="79" t="s">
        <v>29</v>
      </c>
      <c r="K45" s="80"/>
      <c r="L45" s="80"/>
      <c r="M45" s="81"/>
      <c r="N45" s="71" t="s">
        <v>31</v>
      </c>
      <c r="O45" s="72"/>
      <c r="P45" s="72"/>
      <c r="Q45" s="73"/>
    </row>
    <row r="46" spans="1:18" ht="12" customHeight="1" x14ac:dyDescent="0.15">
      <c r="A46" s="68" t="s">
        <v>8</v>
      </c>
      <c r="B46" s="69"/>
      <c r="C46" s="70"/>
      <c r="D46" s="71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3"/>
      <c r="R46" s="38"/>
    </row>
    <row r="47" spans="1:18" ht="9" customHeight="1" x14ac:dyDescent="0.15"/>
    <row r="48" spans="1:18" ht="8.25" customHeight="1" x14ac:dyDescent="0.15">
      <c r="H48" s="39"/>
    </row>
    <row r="49" spans="1:16" x14ac:dyDescent="0.15">
      <c r="B49" s="40" t="s">
        <v>39</v>
      </c>
      <c r="L49" s="40" t="s">
        <v>17</v>
      </c>
    </row>
    <row r="50" spans="1:16" ht="15.75" customHeight="1" x14ac:dyDescent="0.15">
      <c r="A50" s="47" t="s">
        <v>40</v>
      </c>
      <c r="B50" s="47"/>
      <c r="C50" s="48"/>
      <c r="D50" s="48"/>
      <c r="E50" s="48"/>
      <c r="F50" s="48"/>
      <c r="G50" s="48"/>
      <c r="H50" s="48"/>
      <c r="L50" s="4"/>
      <c r="M50" s="48"/>
      <c r="N50" s="48"/>
      <c r="O50" s="48"/>
      <c r="P50" s="48"/>
    </row>
    <row r="51" spans="1:16" ht="15.75" customHeight="1" x14ac:dyDescent="0.15">
      <c r="A51" s="47" t="s">
        <v>41</v>
      </c>
      <c r="B51" s="47"/>
      <c r="C51" s="48"/>
      <c r="D51" s="48"/>
      <c r="E51" s="48"/>
      <c r="F51" s="48"/>
      <c r="G51" s="48"/>
      <c r="H51" s="48"/>
      <c r="L51" s="40" t="s">
        <v>42</v>
      </c>
      <c r="M51" s="4"/>
      <c r="N51" s="4"/>
    </row>
    <row r="52" spans="1:16" ht="15.75" customHeight="1" x14ac:dyDescent="0.15">
      <c r="A52" s="47" t="s">
        <v>43</v>
      </c>
      <c r="B52" s="47"/>
      <c r="C52" s="48"/>
      <c r="D52" s="48"/>
      <c r="E52" s="48"/>
      <c r="F52" s="48"/>
      <c r="G52" s="48"/>
      <c r="H52" s="48"/>
      <c r="I52" s="2" t="s">
        <v>16</v>
      </c>
      <c r="L52" s="40" t="s">
        <v>44</v>
      </c>
      <c r="M52" s="48"/>
      <c r="N52" s="48"/>
      <c r="O52" s="40" t="s">
        <v>16</v>
      </c>
    </row>
  </sheetData>
  <mergeCells count="106">
    <mergeCell ref="O1:Q1"/>
    <mergeCell ref="N2:Q2"/>
    <mergeCell ref="K3:L3"/>
    <mergeCell ref="M3:Q3"/>
    <mergeCell ref="K4:L5"/>
    <mergeCell ref="D12:J12"/>
    <mergeCell ref="K6:L7"/>
    <mergeCell ref="M6:Q6"/>
    <mergeCell ref="M7:Q7"/>
    <mergeCell ref="A9:M9"/>
    <mergeCell ref="N9:R9"/>
    <mergeCell ref="M4:Q4"/>
    <mergeCell ref="M5:Q5"/>
    <mergeCell ref="L12:Q12"/>
    <mergeCell ref="D11:F11"/>
    <mergeCell ref="G11:Q11"/>
    <mergeCell ref="A11:C18"/>
    <mergeCell ref="L16:Q16"/>
    <mergeCell ref="D17:J17"/>
    <mergeCell ref="D15:J15"/>
    <mergeCell ref="D16:J16"/>
    <mergeCell ref="L15:Q15"/>
    <mergeCell ref="D13:J13"/>
    <mergeCell ref="L13:Q13"/>
    <mergeCell ref="D14:J14"/>
    <mergeCell ref="L14:Q14"/>
    <mergeCell ref="A24:C24"/>
    <mergeCell ref="D24:N24"/>
    <mergeCell ref="O24:P24"/>
    <mergeCell ref="A20:C20"/>
    <mergeCell ref="D20:N20"/>
    <mergeCell ref="A25:C25"/>
    <mergeCell ref="D25:N25"/>
    <mergeCell ref="O25:P25"/>
    <mergeCell ref="A22:C22"/>
    <mergeCell ref="D22:N22"/>
    <mergeCell ref="O22:P22"/>
    <mergeCell ref="O20:Q20"/>
    <mergeCell ref="A23:C23"/>
    <mergeCell ref="D23:N23"/>
    <mergeCell ref="O23:P23"/>
    <mergeCell ref="L17:Q17"/>
    <mergeCell ref="D18:J18"/>
    <mergeCell ref="L18:Q18"/>
    <mergeCell ref="A21:C21"/>
    <mergeCell ref="D21:N21"/>
    <mergeCell ref="O21:P21"/>
    <mergeCell ref="A26:C28"/>
    <mergeCell ref="D26:G26"/>
    <mergeCell ref="H26:N26"/>
    <mergeCell ref="O26:P26"/>
    <mergeCell ref="D27:G27"/>
    <mergeCell ref="H27:N27"/>
    <mergeCell ref="O27:P27"/>
    <mergeCell ref="H28:N28"/>
    <mergeCell ref="O28:P28"/>
    <mergeCell ref="D28:G28"/>
    <mergeCell ref="A29:C29"/>
    <mergeCell ref="I29:J29"/>
    <mergeCell ref="O29:P29"/>
    <mergeCell ref="N45:Q45"/>
    <mergeCell ref="A30:C30"/>
    <mergeCell ref="D30:N30"/>
    <mergeCell ref="O30:P30"/>
    <mergeCell ref="A31:C31"/>
    <mergeCell ref="D31:N31"/>
    <mergeCell ref="O31:P31"/>
    <mergeCell ref="A34:C34"/>
    <mergeCell ref="D34:N34"/>
    <mergeCell ref="O34:P34"/>
    <mergeCell ref="D46:Q46"/>
    <mergeCell ref="A32:C32"/>
    <mergeCell ref="D32:N32"/>
    <mergeCell ref="O32:P32"/>
    <mergeCell ref="A45:C45"/>
    <mergeCell ref="D45:I45"/>
    <mergeCell ref="J45:M45"/>
    <mergeCell ref="A37:C37"/>
    <mergeCell ref="D37:N37"/>
    <mergeCell ref="O37:P37"/>
    <mergeCell ref="A35:C35"/>
    <mergeCell ref="I35:J35"/>
    <mergeCell ref="O35:P35"/>
    <mergeCell ref="A36:C36"/>
    <mergeCell ref="D36:N36"/>
    <mergeCell ref="O36:P36"/>
    <mergeCell ref="A51:B51"/>
    <mergeCell ref="C51:H51"/>
    <mergeCell ref="A52:B52"/>
    <mergeCell ref="C52:H52"/>
    <mergeCell ref="M52:N52"/>
    <mergeCell ref="C50:H50"/>
    <mergeCell ref="M50:P50"/>
    <mergeCell ref="A50:B50"/>
    <mergeCell ref="D38:N38"/>
    <mergeCell ref="O38:P38"/>
    <mergeCell ref="A40:C40"/>
    <mergeCell ref="D40:N40"/>
    <mergeCell ref="O40:P40"/>
    <mergeCell ref="A41:C42"/>
    <mergeCell ref="M41:N41"/>
    <mergeCell ref="O41:P41"/>
    <mergeCell ref="M42:N42"/>
    <mergeCell ref="O42:P42"/>
    <mergeCell ref="A38:C38"/>
    <mergeCell ref="A46:C46"/>
  </mergeCells>
  <phoneticPr fontId="2"/>
  <printOptions horizontalCentered="1"/>
  <pageMargins left="0.47244094488188981" right="0.19685039370078741" top="0.19685039370078741" bottom="0.19685039370078741" header="0.15748031496062992" footer="0.19685039370078741"/>
  <pageSetup paperSize="9" scale="83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2021年4月改訂予定案</vt:lpstr>
      <vt:lpstr>'2021年4月改訂予定案'!Print_Area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1450944145</dc:creator>
  <cp:lastModifiedBy>九州大学</cp:lastModifiedBy>
  <cp:lastPrinted>2024-01-22T01:15:25Z</cp:lastPrinted>
  <dcterms:created xsi:type="dcterms:W3CDTF">2011-11-21T04:47:39Z</dcterms:created>
  <dcterms:modified xsi:type="dcterms:W3CDTF">2024-01-22T01:27:54Z</dcterms:modified>
</cp:coreProperties>
</file>