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3年度\治験経費算定書改定\消費税額表記削除\"/>
    </mc:Choice>
  </mc:AlternateContent>
  <xr:revisionPtr revIDLastSave="0" documentId="8_{73D03ED6-3CA3-4B99-A573-4C16DA9EDDB4}" xr6:coauthVersionLast="47" xr6:coauthVersionMax="47" xr10:uidLastSave="{00000000-0000-0000-0000-000000000000}"/>
  <bookViews>
    <workbookView xWindow="8610" yWindow="735" windowWidth="20340" windowHeight="15255" xr2:uid="{00000000-000D-0000-FFFF-FFFF00000000}"/>
  </bookViews>
  <sheets>
    <sheet name="2021年4月改訂予定案" sheetId="6" r:id="rId1"/>
  </sheets>
  <definedNames>
    <definedName name="_xlnm.Print_Area" localSheetId="0">'2021年4月改訂予定案'!$A$1:$Q$53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6" l="1"/>
  <c r="O24" i="6" l="1"/>
  <c r="O25" i="6"/>
  <c r="O26" i="6"/>
  <c r="O27" i="6"/>
  <c r="O28" i="6"/>
  <c r="O34" i="6"/>
  <c r="O35" i="6" s="1"/>
  <c r="O36" i="6" s="1"/>
  <c r="O37" i="6" s="1"/>
  <c r="O38" i="6" s="1"/>
  <c r="I29" i="6" l="1"/>
  <c r="O29" i="6"/>
  <c r="O30" i="6" s="1"/>
  <c r="O31" i="6" l="1"/>
  <c r="O41" i="6"/>
  <c r="O42" i="6" l="1"/>
  <c r="O32" i="6"/>
  <c r="O40" i="6" s="1"/>
</calcChain>
</file>

<file path=xl/sharedStrings.xml><?xml version="1.0" encoding="utf-8"?>
<sst xmlns="http://schemas.openxmlformats.org/spreadsheetml/2006/main" count="106" uniqueCount="84">
  <si>
    <t>整理番号</t>
    <rPh sb="0" eb="2">
      <t>セイリ</t>
    </rPh>
    <rPh sb="2" eb="4">
      <t>バンゴウ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</si>
  <si>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</si>
  <si>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1症例当たりの来院回数</t>
    <rPh sb="1" eb="3">
      <t>ショウレイ</t>
    </rPh>
    <rPh sb="3" eb="4">
      <t>ア</t>
    </rPh>
    <rPh sb="7" eb="9">
      <t>ライイン</t>
    </rPh>
    <rPh sb="9" eb="11">
      <t>カイスウ</t>
    </rPh>
    <phoneticPr fontId="1"/>
  </si>
  <si>
    <t>回</t>
    <rPh sb="0" eb="1">
      <t>カイ</t>
    </rPh>
    <phoneticPr fontId="1"/>
  </si>
  <si>
    <t>画像提供作製費</t>
    <rPh sb="0" eb="2">
      <t>ガゾウ</t>
    </rPh>
    <rPh sb="2" eb="4">
      <t>テイキョウ</t>
    </rPh>
    <rPh sb="4" eb="6">
      <t>サクセイ</t>
    </rPh>
    <rPh sb="6" eb="7">
      <t>ヒ</t>
    </rPh>
    <phoneticPr fontId="1"/>
  </si>
  <si>
    <t>治験薬調製費</t>
    <rPh sb="0" eb="2">
      <t>チケン</t>
    </rPh>
    <rPh sb="2" eb="3">
      <t>ヤク</t>
    </rPh>
    <rPh sb="3" eb="5">
      <t>チョウセイ</t>
    </rPh>
    <rPh sb="5" eb="6">
      <t>ヒ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</si>
  <si>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</si>
  <si>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（1）直接経費</t>
    <rPh sb="3" eb="5">
      <t>チョクセツ</t>
    </rPh>
    <rPh sb="5" eb="7">
      <t>ケイヒ</t>
    </rPh>
    <phoneticPr fontId="1"/>
  </si>
  <si>
    <t>出張予定者・職名</t>
    <rPh sb="0" eb="2">
      <t>シュッチョウ</t>
    </rPh>
    <rPh sb="2" eb="5">
      <t>ヨテイシャ</t>
    </rPh>
    <rPh sb="6" eb="8">
      <t>ショクメイ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</si>
  <si>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</si>
  <si>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</si>
  <si>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</si>
  <si>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治験経費</t>
    <rPh sb="0" eb="2">
      <t>チケン</t>
    </rPh>
    <rPh sb="2" eb="4">
      <t>ケイヒ</t>
    </rPh>
    <phoneticPr fontId="1"/>
  </si>
  <si>
    <t>i．管理費</t>
    <rPh sb="2" eb="5">
      <t>カンリヒ</t>
    </rPh>
    <phoneticPr fontId="1"/>
  </si>
  <si>
    <t>費　　　目</t>
    <rPh sb="0" eb="1">
      <t>ヒ</t>
    </rPh>
    <rPh sb="4" eb="5">
      <t>メ</t>
    </rPh>
    <phoneticPr fontId="1"/>
  </si>
  <si>
    <t>スライド作成費</t>
    <rPh sb="4" eb="6">
      <t>サクセイ</t>
    </rPh>
    <rPh sb="6" eb="7">
      <t>ヒ</t>
    </rPh>
    <phoneticPr fontId="1"/>
  </si>
  <si>
    <t>印</t>
    <rPh sb="0" eb="1">
      <t>イン</t>
    </rPh>
    <phoneticPr fontId="1"/>
  </si>
  <si>
    <t>（責任医師）</t>
    <rPh sb="1" eb="3">
      <t>セキニン</t>
    </rPh>
    <rPh sb="3" eb="5">
      <t>イシ</t>
    </rPh>
    <phoneticPr fontId="1"/>
  </si>
  <si>
    <t>九大書式ポ－6の②</t>
    <rPh sb="0" eb="2">
      <t>キュウダイ</t>
    </rPh>
    <rPh sb="2" eb="4">
      <t>ショシキ</t>
    </rPh>
    <phoneticPr fontId="1"/>
  </si>
  <si>
    <t>九大書式ポ－7の④</t>
    <rPh sb="0" eb="2">
      <t>キュウダイ</t>
    </rPh>
    <rPh sb="2" eb="4">
      <t>ショシキ</t>
    </rPh>
    <phoneticPr fontId="1"/>
  </si>
  <si>
    <t>九大書式ポ－7の⑤</t>
    <rPh sb="0" eb="2">
      <t>キュウダイ</t>
    </rPh>
    <rPh sb="2" eb="4">
      <t>ショシキ</t>
    </rPh>
    <phoneticPr fontId="1"/>
  </si>
  <si>
    <t>1症例当たりのポイント数①  （臨床試験研究費）</t>
    <rPh sb="1" eb="3">
      <t>ショウレイ</t>
    </rPh>
    <rPh sb="3" eb="4">
      <t>ア</t>
    </rPh>
    <rPh sb="11" eb="12">
      <t>スウ</t>
    </rPh>
    <rPh sb="16" eb="18">
      <t>リンショウ</t>
    </rPh>
    <rPh sb="18" eb="20">
      <t>シケン</t>
    </rPh>
    <rPh sb="20" eb="23">
      <t>ケンキュウヒ</t>
    </rPh>
    <phoneticPr fontId="1"/>
  </si>
  <si>
    <t>1症例当たりのポイント数②　（画像提供作製費）</t>
    <rPh sb="1" eb="3">
      <t>ショウレイ</t>
    </rPh>
    <rPh sb="3" eb="4">
      <t>ア</t>
    </rPh>
    <rPh sb="11" eb="12">
      <t>スウ</t>
    </rPh>
    <rPh sb="15" eb="17">
      <t>ガゾウ</t>
    </rPh>
    <rPh sb="17" eb="19">
      <t>テイキョウ</t>
    </rPh>
    <rPh sb="19" eb="21">
      <t>サクセイ</t>
    </rPh>
    <rPh sb="21" eb="22">
      <t>ヒ</t>
    </rPh>
    <phoneticPr fontId="1"/>
  </si>
  <si>
    <t>1症例当たりのポイント数③　（スライド作製費）</t>
    <rPh sb="1" eb="3">
      <t>ショウレイ</t>
    </rPh>
    <rPh sb="3" eb="4">
      <t>ア</t>
    </rPh>
    <rPh sb="11" eb="12">
      <t>スウ</t>
    </rPh>
    <rPh sb="19" eb="21">
      <t>サクセイ</t>
    </rPh>
    <rPh sb="21" eb="22">
      <t>ヒ</t>
    </rPh>
    <phoneticPr fontId="1"/>
  </si>
  <si>
    <t>1症例当たりのポイント数④　（治験薬管理費）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1">
      <t>カンリヒ</t>
    </rPh>
    <phoneticPr fontId="1"/>
  </si>
  <si>
    <t>1症例当たりのポイント数⑤　（治験薬調製費）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0">
      <t>チョウセイ</t>
    </rPh>
    <rPh sb="20" eb="21">
      <t>ヒ</t>
    </rPh>
    <phoneticPr fontId="1"/>
  </si>
  <si>
    <t>目的地</t>
    <rPh sb="0" eb="1">
      <t>メ</t>
    </rPh>
    <rPh sb="1" eb="2">
      <t>テキ</t>
    </rPh>
    <rPh sb="2" eb="3">
      <t>チ</t>
    </rPh>
    <phoneticPr fontId="1"/>
  </si>
  <si>
    <t>日数</t>
    <rPh sb="0" eb="2">
      <t>ニッスウ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</si>
  <si>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</si>
  <si>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　　　泊　　　日</t>
    <rPh sb="3" eb="4">
      <t>ハク</t>
    </rPh>
    <rPh sb="7" eb="8">
      <t>ニチ</t>
    </rPh>
    <phoneticPr fontId="1"/>
  </si>
  <si>
    <t>　九州大学旅費規程により算出</t>
    <rPh sb="1" eb="3">
      <t>キュウシュウ</t>
    </rPh>
    <rPh sb="3" eb="5">
      <t>ダイガク</t>
    </rPh>
    <rPh sb="5" eb="7">
      <t>リョヒ</t>
    </rPh>
    <rPh sb="7" eb="9">
      <t>キテイ</t>
    </rPh>
    <rPh sb="12" eb="14">
      <t>サンシュツ</t>
    </rPh>
    <phoneticPr fontId="1"/>
  </si>
  <si>
    <t>　カタログ添付</t>
    <rPh sb="5" eb="7">
      <t>テンプ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</si>
  <si>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</si>
  <si>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</si>
  <si>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※旅費有の場合、記入してください</t>
    <phoneticPr fontId="1"/>
  </si>
  <si>
    <t>　　　　　　　　　　　　区　分
経費内訳</t>
    <rPh sb="12" eb="13">
      <t>ク</t>
    </rPh>
    <rPh sb="14" eb="15">
      <t>ブン</t>
    </rPh>
    <rPh sb="16" eb="18">
      <t>ケイヒ</t>
    </rPh>
    <rPh sb="18" eb="20">
      <t>ウチワケ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</si>
  <si>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</si>
  <si>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</si>
  <si>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</si>
  <si>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所　　属：</t>
    <rPh sb="0" eb="1">
      <t>トコロ</t>
    </rPh>
    <rPh sb="3" eb="4">
      <t>ゾク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</si>
  <si>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</si>
  <si>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氏　　名：</t>
    <rPh sb="0" eb="1">
      <t>シ</t>
    </rPh>
    <rPh sb="3" eb="4">
      <t>メイ</t>
    </rPh>
    <phoneticPr fontId="1"/>
  </si>
  <si>
    <t>　来院回数×10,000円×症例数×1.10</t>
    <rPh sb="1" eb="3">
      <t>ライイン</t>
    </rPh>
    <rPh sb="3" eb="5">
      <t>カイスウ</t>
    </rPh>
    <rPh sb="12" eb="13">
      <t>エン</t>
    </rPh>
    <rPh sb="14" eb="16">
      <t>ショウレイ</t>
    </rPh>
    <rPh sb="16" eb="17">
      <t>スウ</t>
    </rPh>
    <phoneticPr fontId="1"/>
  </si>
  <si>
    <t>　ポイント④×1,000円×症例数×1.10</t>
    <rPh sb="12" eb="13">
      <t>エン</t>
    </rPh>
    <rPh sb="14" eb="16">
      <t>ショウレイ</t>
    </rPh>
    <rPh sb="16" eb="17">
      <t>スウ</t>
    </rPh>
    <phoneticPr fontId="1"/>
  </si>
  <si>
    <t>ポイント②×6,000円×症例数×1.10</t>
    <rPh sb="11" eb="12">
      <t>エン</t>
    </rPh>
    <rPh sb="13" eb="15">
      <t>ショウレイ</t>
    </rPh>
    <rPh sb="15" eb="16">
      <t>スウ</t>
    </rPh>
    <phoneticPr fontId="1"/>
  </si>
  <si>
    <t>ポイント③×6,000円×症例数×1.10</t>
    <rPh sb="11" eb="12">
      <t>エン</t>
    </rPh>
    <rPh sb="13" eb="15">
      <t>ショウレイ</t>
    </rPh>
    <rPh sb="15" eb="16">
      <t>スウ</t>
    </rPh>
    <phoneticPr fontId="1"/>
  </si>
  <si>
    <t>ポイント⑤×1,000円×症例数×1.10</t>
    <rPh sb="11" eb="12">
      <t>エン</t>
    </rPh>
    <rPh sb="13" eb="15">
      <t>ショウレイ</t>
    </rPh>
    <rPh sb="15" eb="16">
      <t>スウ</t>
    </rPh>
    <phoneticPr fontId="1"/>
  </si>
  <si>
    <t>西暦          年    月    日</t>
    <rPh sb="0" eb="2">
      <t>セイレキ</t>
    </rPh>
    <rPh sb="12" eb="13">
      <t>ネン</t>
    </rPh>
    <rPh sb="17" eb="18">
      <t>ガツ</t>
    </rPh>
    <rPh sb="22" eb="23">
      <t>ニチ</t>
    </rPh>
    <phoneticPr fontId="1"/>
  </si>
  <si>
    <t>Ⅱ．計</t>
    <rPh sb="2" eb="3">
      <t>ケイ</t>
    </rPh>
    <phoneticPr fontId="1"/>
  </si>
  <si>
    <t>（4）間接経費</t>
    <rPh sb="3" eb="5">
      <t>カンセツ</t>
    </rPh>
    <rPh sb="5" eb="7">
      <t>ケイヒ</t>
    </rPh>
    <phoneticPr fontId="1"/>
  </si>
  <si>
    <t>Ⅰ．計</t>
    <rPh sb="2" eb="3">
      <t>ケイ</t>
    </rPh>
    <phoneticPr fontId="1"/>
  </si>
  <si>
    <t>（2）直接経費</t>
    <rPh sb="3" eb="5">
      <t>チョクセツ</t>
    </rPh>
    <rPh sb="5" eb="7">
      <t>ケイヒ</t>
    </rPh>
    <phoneticPr fontId="1"/>
  </si>
  <si>
    <t>(1) + (4)</t>
    <phoneticPr fontId="1"/>
  </si>
  <si>
    <t>(2) + (4)</t>
    <phoneticPr fontId="1"/>
  </si>
  <si>
    <t>　(1) ×0.3</t>
    <phoneticPr fontId="1"/>
  </si>
  <si>
    <t>　(2) ×0.3</t>
    <phoneticPr fontId="1"/>
  </si>
  <si>
    <t>　（a + b + c + d + e + f ＝</t>
    <phoneticPr fontId="1"/>
  </si>
  <si>
    <t>　a + b + c + d + e + f  + i</t>
    <phoneticPr fontId="1"/>
  </si>
  <si>
    <t>　g + i</t>
    <phoneticPr fontId="1"/>
  </si>
  <si>
    <t>変更内容</t>
    <rPh sb="0" eb="2">
      <t>ヘンコウ</t>
    </rPh>
    <rPh sb="2" eb="4">
      <t>ナイヨウ</t>
    </rPh>
    <phoneticPr fontId="1"/>
  </si>
  <si>
    <t>追加症例数</t>
    <rPh sb="0" eb="2">
      <t>ツイカ</t>
    </rPh>
    <rPh sb="2" eb="4">
      <t>ショウレイ</t>
    </rPh>
    <rPh sb="4" eb="5">
      <t>スウ</t>
    </rPh>
    <phoneticPr fontId="1"/>
  </si>
  <si>
    <t>×0.1</t>
    <phoneticPr fontId="1"/>
  </si>
  <si>
    <t>　g ×0.1</t>
    <phoneticPr fontId="1"/>
  </si>
  <si>
    <t>九大書式経－13</t>
    <rPh sb="0" eb="2">
      <t>キュウダイ</t>
    </rPh>
    <rPh sb="2" eb="4">
      <t>ショシキ</t>
    </rPh>
    <rPh sb="4" eb="5">
      <t>ケイ</t>
    </rPh>
    <phoneticPr fontId="1"/>
  </si>
  <si>
    <t>　□ その他（　　　　　　　　　　　　　）</t>
    <rPh sb="5" eb="6">
      <t>タ</t>
    </rPh>
    <phoneticPr fontId="1"/>
  </si>
  <si>
    <t>九大書式ポ－3の①</t>
    <rPh sb="0" eb="2">
      <t>キュウダイ</t>
    </rPh>
    <rPh sb="2" eb="4">
      <t>ショシキ</t>
    </rPh>
    <phoneticPr fontId="1"/>
  </si>
  <si>
    <t>　□ 治験　　　 ■ 製造販売後臨床試験</t>
    <rPh sb="3" eb="5">
      <t>チケン</t>
    </rPh>
    <rPh sb="11" eb="13">
      <t>セイゾウ</t>
    </rPh>
    <rPh sb="13" eb="15">
      <t>ハンバイ</t>
    </rPh>
    <rPh sb="15" eb="16">
      <t>ゴ</t>
    </rPh>
    <rPh sb="16" eb="18">
      <t>リンショウ</t>
    </rPh>
    <rPh sb="18" eb="20">
      <t>シケン</t>
    </rPh>
    <phoneticPr fontId="1"/>
  </si>
  <si>
    <t>事務処理欄（税込）</t>
    <rPh sb="0" eb="2">
      <t>ジム</t>
    </rPh>
    <rPh sb="2" eb="4">
      <t>ショリ</t>
    </rPh>
    <rPh sb="4" eb="5">
      <t>ラン</t>
    </rPh>
    <rPh sb="6" eb="8">
      <t>ゼイコ</t>
    </rPh>
    <phoneticPr fontId="1"/>
  </si>
  <si>
    <t>Ⅰ + Ⅱ</t>
    <phoneticPr fontId="1"/>
  </si>
  <si>
    <t>　□ 症例追加　　□ 期間延長</t>
    <rPh sb="3" eb="5">
      <t>ショウレイ</t>
    </rPh>
    <rPh sb="5" eb="7">
      <t>ツイカ</t>
    </rPh>
    <rPh sb="11" eb="13">
      <t>キカン</t>
    </rPh>
    <rPh sb="13" eb="15">
      <t>エンチョウ</t>
    </rPh>
    <phoneticPr fontId="1"/>
  </si>
  <si>
    <t>経費算定書（製造販売後臨床試験・症例数/期間変更）　　　　　</t>
    <rPh sb="0" eb="2">
      <t>ケイヒ</t>
    </rPh>
    <rPh sb="2" eb="4">
      <t>サンテイ</t>
    </rPh>
    <rPh sb="4" eb="5">
      <t>ショ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8">
      <t>ショウレイ</t>
    </rPh>
    <rPh sb="18" eb="19">
      <t>スウ</t>
    </rPh>
    <rPh sb="20" eb="22">
      <t>キカン</t>
    </rPh>
    <rPh sb="22" eb="24">
      <t>ヘンコウ</t>
    </rPh>
    <phoneticPr fontId="1"/>
  </si>
  <si>
    <t>2021年4月改正</t>
    <rPh sb="4" eb="5">
      <t>ネン</t>
    </rPh>
    <rPh sb="6" eb="7">
      <t>ガツ</t>
    </rPh>
    <rPh sb="7" eb="9">
      <t>カイセイ</t>
    </rPh>
    <phoneticPr fontId="1"/>
  </si>
  <si>
    <t>九大書式ポ－6の③</t>
    <rPh sb="0" eb="2">
      <t>キュウダイ</t>
    </rPh>
    <rPh sb="2" eb="4">
      <t>ショシキ</t>
    </rPh>
    <phoneticPr fontId="1"/>
  </si>
  <si>
    <r>
      <t>　□ 医薬品　　□医療機器　　</t>
    </r>
    <r>
      <rPr>
        <sz val="10"/>
        <rFont val="ＭＳ Ｐゴシック"/>
        <family val="3"/>
        <charset val="128"/>
      </rPr>
      <t>□再生医療等製品</t>
    </r>
    <rPh sb="3" eb="6">
      <t>イヤクヒン</t>
    </rPh>
    <rPh sb="9" eb="11">
      <t>イリョウ</t>
    </rPh>
    <rPh sb="11" eb="13">
      <t>キキ</t>
    </rPh>
    <rPh sb="16" eb="18">
      <t>サイセイ</t>
    </rPh>
    <rPh sb="18" eb="20">
      <t>イリョウ</t>
    </rPh>
    <rPh sb="20" eb="21">
      <t>トウ</t>
    </rPh>
    <rPh sb="21" eb="23">
      <t>セイヒン</t>
    </rPh>
    <phoneticPr fontId="1"/>
  </si>
  <si>
    <r>
      <rPr>
        <sz val="10"/>
        <rFont val="ＭＳ Ｐゴシック"/>
        <family val="3"/>
        <charset val="128"/>
      </rPr>
      <t>a．旅費</t>
    </r>
    <rPh sb="2" eb="4">
      <t>リョヒ</t>
    </rPh>
    <phoneticPr fontId="1"/>
  </si>
  <si>
    <r>
      <rPr>
        <sz val="10"/>
        <rFont val="ＭＳ Ｐゴシック"/>
        <family val="3"/>
        <charset val="128"/>
      </rPr>
      <t>b．臨床試験研究経費</t>
    </r>
    <rPh sb="2" eb="4">
      <t>リンショウ</t>
    </rPh>
    <rPh sb="4" eb="6">
      <t>シケン</t>
    </rPh>
    <rPh sb="6" eb="8">
      <t>ケンキュウ</t>
    </rPh>
    <rPh sb="8" eb="10">
      <t>ケイヒ</t>
    </rPh>
    <phoneticPr fontId="1"/>
  </si>
  <si>
    <t>c．備品費</t>
    <rPh sb="2" eb="4">
      <t>ビヒン</t>
    </rPh>
    <rPh sb="4" eb="5">
      <t>ヒ</t>
    </rPh>
    <phoneticPr fontId="1"/>
  </si>
  <si>
    <t>d．賃金</t>
    <rPh sb="2" eb="4">
      <t>チンギン</t>
    </rPh>
    <phoneticPr fontId="1"/>
  </si>
  <si>
    <r>
      <t>　</t>
    </r>
    <r>
      <rPr>
        <sz val="10"/>
        <rFont val="ＭＳ Ｐゴシック"/>
        <family val="3"/>
        <charset val="128"/>
      </rPr>
      <t>ポイント①×5,000円×症例数×1.10</t>
    </r>
    <rPh sb="12" eb="13">
      <t>エン</t>
    </rPh>
    <rPh sb="14" eb="16">
      <t>ショウレイ</t>
    </rPh>
    <rPh sb="16" eb="17">
      <t>スウ</t>
    </rPh>
    <phoneticPr fontId="1"/>
  </si>
  <si>
    <t>e．治験薬管理費</t>
    <rPh sb="2" eb="4">
      <t>チケン</t>
    </rPh>
    <rPh sb="4" eb="5">
      <t>ヤク</t>
    </rPh>
    <rPh sb="5" eb="8">
      <t>カンリヒ</t>
    </rPh>
    <phoneticPr fontId="1"/>
  </si>
  <si>
    <t>f．治験協力部署経費</t>
    <rPh sb="2" eb="4">
      <t>チケン</t>
    </rPh>
    <rPh sb="4" eb="6">
      <t>キョウリョク</t>
    </rPh>
    <rPh sb="6" eb="8">
      <t>ブショ</t>
    </rPh>
    <rPh sb="8" eb="10">
      <t>ケイヒ</t>
    </rPh>
    <phoneticPr fontId="1"/>
  </si>
  <si>
    <r>
      <rPr>
        <sz val="10"/>
        <rFont val="ＭＳ Ｐゴシック"/>
        <family val="3"/>
        <charset val="128"/>
      </rPr>
      <t>g．被験者負担軽減費</t>
    </r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</si>
  <si>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r>
      <t>　ポイント①×</t>
    </r>
    <r>
      <rPr>
        <sz val="10"/>
        <rFont val="ＭＳ Ｐゴシック"/>
        <family val="3"/>
        <charset val="128"/>
      </rPr>
      <t>8,000円×症例数×0.8×1.10</t>
    </r>
    <rPh sb="12" eb="13">
      <t>エン</t>
    </rPh>
    <rPh sb="14" eb="16">
      <t>ショウレイ</t>
    </rPh>
    <rPh sb="16" eb="17">
      <t>スウ</t>
    </rPh>
    <phoneticPr fontId="1"/>
  </si>
  <si>
    <r>
      <t xml:space="preserve">合　　　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ゴウ</t>
    </rPh>
    <rPh sb="4" eb="5">
      <t>ケイ</t>
    </rPh>
    <rPh sb="7" eb="10">
      <t>ショウヒゼイ</t>
    </rPh>
    <rPh sb="10" eb="1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</si>
</sst>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）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2" borderId="7" xfId="0" applyFont="1" applyFill="1" applyBorder="1">
      <alignment vertical="center"/>
    </xf>
    <xf numFmtId="0" fontId="13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8" fontId="8" fillId="0" borderId="42" xfId="1" applyFont="1" applyBorder="1" applyAlignment="1">
      <alignment horizontal="right" vertical="center"/>
    </xf>
    <xf numFmtId="0" fontId="8" fillId="0" borderId="4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>
      <alignment vertical="center"/>
    </xf>
    <xf numFmtId="0" fontId="5" fillId="4" borderId="46" xfId="0" applyFont="1" applyFill="1" applyBorder="1">
      <alignment vertical="center"/>
    </xf>
    <xf numFmtId="0" fontId="12" fillId="3" borderId="5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8" fillId="0" borderId="13" xfId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12" fillId="3" borderId="5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2" borderId="19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38" fontId="5" fillId="0" borderId="19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38" fontId="5" fillId="0" borderId="36" xfId="1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38" fontId="5" fillId="0" borderId="14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6" fillId="0" borderId="39" xfId="1" applyFont="1" applyBorder="1" applyAlignment="1">
      <alignment horizontal="right" vertical="center"/>
    </xf>
    <xf numFmtId="38" fontId="6" fillId="0" borderId="40" xfId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14" fillId="5" borderId="19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38" fontId="12" fillId="3" borderId="54" xfId="1" applyFont="1" applyFill="1" applyBorder="1" applyAlignment="1">
      <alignment horizontal="right" vertical="center"/>
    </xf>
    <xf numFmtId="38" fontId="12" fillId="3" borderId="55" xfId="1" applyFont="1" applyFill="1" applyBorder="1" applyAlignment="1">
      <alignment horizontal="right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38" fontId="12" fillId="3" borderId="49" xfId="1" applyFont="1" applyFill="1" applyBorder="1" applyAlignment="1">
      <alignment horizontal="right" vertical="center"/>
    </xf>
    <xf numFmtId="38" fontId="12" fillId="3" borderId="50" xfId="1" applyFont="1" applyFill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38" fontId="6" fillId="0" borderId="59" xfId="1" applyFont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0" fontId="8" fillId="0" borderId="60" xfId="0" applyFont="1" applyBorder="1" applyAlignment="1">
      <alignment vertical="center"/>
    </xf>
    <xf numFmtId="0" fontId="6" fillId="0" borderId="57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tabSelected="1" view="pageBreakPreview" topLeftCell="A5" zoomScaleNormal="100" zoomScaleSheetLayoutView="100" workbookViewId="0">
      <selection activeCell="X43" sqref="X43"/>
    </sheetView>
  </sheetViews>
  <sheetFormatPr defaultRowHeight="12" x14ac:dyDescent="0.15"/>
  <cols>
    <col min="1" max="1" width="4.25" style="1" customWidth="1"/>
    <col min="2" max="2" width="11.75" style="1" customWidth="1"/>
    <col min="3" max="3" width="10.625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11.625" style="1" customWidth="1"/>
    <col min="9" max="9" width="2.625" style="1" customWidth="1"/>
    <col min="10" max="10" width="11.125" style="1" customWidth="1"/>
    <col min="11" max="11" width="5.375" style="1" customWidth="1"/>
    <col min="12" max="12" width="3.5" style="1" customWidth="1"/>
    <col min="13" max="13" width="11.25" style="1" customWidth="1"/>
    <col min="14" max="14" width="6.625" style="1" customWidth="1"/>
    <col min="15" max="15" width="4.625" style="1" customWidth="1"/>
    <col min="16" max="16" width="12.5" style="1" customWidth="1"/>
    <col min="17" max="17" width="3.875" style="1" customWidth="1"/>
    <col min="18" max="18" width="2" style="1" customWidth="1"/>
    <col min="19" max="20" width="6.125" style="1" bestFit="1" customWidth="1"/>
    <col min="21" max="29" width="2.875" style="1" customWidth="1"/>
    <col min="30" max="35" width="3.25" style="1" customWidth="1"/>
    <col min="36" max="136" width="3.875" style="1" customWidth="1"/>
    <col min="137" max="16384" width="9" style="1"/>
  </cols>
  <sheetData>
    <row r="1" spans="1:26" ht="15" customHeight="1" x14ac:dyDescent="0.15">
      <c r="O1" s="50" t="s">
        <v>71</v>
      </c>
      <c r="P1" s="51"/>
      <c r="Q1" s="51"/>
    </row>
    <row r="2" spans="1:26" ht="18.75" customHeight="1" x14ac:dyDescent="0.15">
      <c r="A2" s="2" t="s">
        <v>63</v>
      </c>
      <c r="N2" s="52" t="s">
        <v>47</v>
      </c>
      <c r="O2" s="52"/>
      <c r="P2" s="52"/>
      <c r="Q2" s="52"/>
    </row>
    <row r="3" spans="1:26" ht="16.5" customHeight="1" x14ac:dyDescent="0.15">
      <c r="A3" s="2"/>
      <c r="B3" s="2"/>
      <c r="K3" s="53" t="s">
        <v>0</v>
      </c>
      <c r="L3" s="53"/>
      <c r="M3" s="54"/>
      <c r="N3" s="54"/>
      <c r="O3" s="54"/>
      <c r="P3" s="54"/>
      <c r="Q3" s="54"/>
    </row>
    <row r="4" spans="1:26" ht="13.5" customHeight="1" x14ac:dyDescent="0.15">
      <c r="K4" s="53" t="s">
        <v>9</v>
      </c>
      <c r="L4" s="53"/>
      <c r="M4" s="55" t="s">
        <v>66</v>
      </c>
      <c r="N4" s="55"/>
      <c r="O4" s="55"/>
      <c r="P4" s="55"/>
      <c r="Q4" s="55"/>
    </row>
    <row r="5" spans="1:26" ht="13.5" customHeight="1" x14ac:dyDescent="0.15">
      <c r="K5" s="53"/>
      <c r="L5" s="53"/>
      <c r="M5" s="55" t="s">
        <v>73</v>
      </c>
      <c r="N5" s="55"/>
      <c r="O5" s="55"/>
      <c r="P5" s="55"/>
      <c r="Q5" s="55"/>
      <c r="R5" s="3"/>
      <c r="S5" s="3"/>
      <c r="T5" s="3"/>
      <c r="U5" s="3"/>
      <c r="V5" s="3"/>
    </row>
    <row r="6" spans="1:26" ht="13.5" customHeight="1" x14ac:dyDescent="0.15">
      <c r="K6" s="56" t="s">
        <v>59</v>
      </c>
      <c r="L6" s="56"/>
      <c r="M6" s="57" t="s">
        <v>69</v>
      </c>
      <c r="N6" s="57"/>
      <c r="O6" s="57"/>
      <c r="P6" s="57"/>
      <c r="Q6" s="57"/>
      <c r="R6" s="3"/>
      <c r="S6" s="3"/>
      <c r="T6" s="3"/>
      <c r="U6" s="3"/>
      <c r="V6" s="3"/>
    </row>
    <row r="7" spans="1:26" ht="13.5" customHeight="1" x14ac:dyDescent="0.15">
      <c r="K7" s="56"/>
      <c r="L7" s="56"/>
      <c r="M7" s="58" t="s">
        <v>64</v>
      </c>
      <c r="N7" s="58"/>
      <c r="O7" s="58"/>
      <c r="P7" s="58"/>
      <c r="Q7" s="58"/>
      <c r="R7" s="3"/>
      <c r="S7" s="3"/>
      <c r="T7" s="3"/>
      <c r="U7" s="3"/>
      <c r="V7" s="3"/>
    </row>
    <row r="8" spans="1:26" ht="5.25" customHeight="1" x14ac:dyDescent="0.15"/>
    <row r="9" spans="1:26" ht="21" customHeight="1" x14ac:dyDescent="0.15">
      <c r="A9" s="59" t="s">
        <v>70</v>
      </c>
      <c r="B9" s="59"/>
      <c r="C9" s="59"/>
      <c r="D9" s="59"/>
      <c r="E9" s="59"/>
      <c r="F9" s="59"/>
      <c r="G9" s="59"/>
      <c r="H9" s="59"/>
      <c r="I9" s="59"/>
      <c r="J9" s="59"/>
      <c r="K9" s="60"/>
      <c r="L9" s="4"/>
      <c r="M9" s="67" t="s">
        <v>28</v>
      </c>
      <c r="N9" s="68"/>
      <c r="O9" s="68"/>
      <c r="P9" s="68"/>
      <c r="Q9" s="68"/>
      <c r="R9" s="5"/>
      <c r="S9" s="5"/>
      <c r="T9" s="5"/>
      <c r="U9" s="5"/>
      <c r="V9" s="5"/>
      <c r="W9" s="5"/>
      <c r="X9" s="5"/>
      <c r="Y9" s="5"/>
      <c r="Z9" s="5"/>
    </row>
    <row r="10" spans="1:26" ht="7.5" customHeight="1" thickBot="1" x14ac:dyDescent="0.2"/>
    <row r="11" spans="1:26" ht="60" customHeight="1" x14ac:dyDescent="0.15">
      <c r="A11" s="84" t="s">
        <v>6</v>
      </c>
      <c r="B11" s="85"/>
      <c r="C11" s="85"/>
      <c r="D11" s="61" t="s">
        <v>1</v>
      </c>
      <c r="E11" s="62"/>
      <c r="F11" s="63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26" ht="18" customHeight="1" x14ac:dyDescent="0.15">
      <c r="A12" s="86"/>
      <c r="B12" s="87"/>
      <c r="C12" s="87"/>
      <c r="D12" s="46" t="s">
        <v>60</v>
      </c>
      <c r="E12" s="47"/>
      <c r="F12" s="47"/>
      <c r="G12" s="47"/>
      <c r="H12" s="47"/>
      <c r="I12" s="47"/>
      <c r="J12" s="49"/>
      <c r="K12" s="6"/>
      <c r="L12" s="46" t="s">
        <v>10</v>
      </c>
      <c r="M12" s="47"/>
      <c r="N12" s="47"/>
      <c r="O12" s="47"/>
      <c r="P12" s="47"/>
      <c r="Q12" s="48"/>
    </row>
    <row r="13" spans="1:26" ht="18" customHeight="1" x14ac:dyDescent="0.15">
      <c r="A13" s="86"/>
      <c r="B13" s="87"/>
      <c r="C13" s="87"/>
      <c r="D13" s="46" t="s">
        <v>2</v>
      </c>
      <c r="E13" s="47"/>
      <c r="F13" s="47"/>
      <c r="G13" s="47"/>
      <c r="H13" s="47"/>
      <c r="I13" s="47"/>
      <c r="J13" s="49"/>
      <c r="K13" s="6"/>
      <c r="L13" s="46" t="s">
        <v>3</v>
      </c>
      <c r="M13" s="47"/>
      <c r="N13" s="47"/>
      <c r="O13" s="47"/>
      <c r="P13" s="47"/>
      <c r="Q13" s="48"/>
    </row>
    <row r="14" spans="1:26" ht="18" customHeight="1" x14ac:dyDescent="0.15">
      <c r="A14" s="86"/>
      <c r="B14" s="87"/>
      <c r="C14" s="87"/>
      <c r="D14" s="46" t="s">
        <v>21</v>
      </c>
      <c r="E14" s="47"/>
      <c r="F14" s="47"/>
      <c r="G14" s="47"/>
      <c r="H14" s="47"/>
      <c r="I14" s="47"/>
      <c r="J14" s="49"/>
      <c r="K14" s="6"/>
      <c r="L14" s="46" t="s">
        <v>65</v>
      </c>
      <c r="M14" s="47"/>
      <c r="N14" s="47"/>
      <c r="O14" s="47"/>
      <c r="P14" s="47"/>
      <c r="Q14" s="48"/>
    </row>
    <row r="15" spans="1:26" ht="18" customHeight="1" x14ac:dyDescent="0.15">
      <c r="A15" s="86"/>
      <c r="B15" s="87"/>
      <c r="C15" s="87"/>
      <c r="D15" s="46" t="s">
        <v>22</v>
      </c>
      <c r="E15" s="47"/>
      <c r="F15" s="47"/>
      <c r="G15" s="47"/>
      <c r="H15" s="47"/>
      <c r="I15" s="47"/>
      <c r="J15" s="49"/>
      <c r="K15" s="6"/>
      <c r="L15" s="46" t="s">
        <v>18</v>
      </c>
      <c r="M15" s="47"/>
      <c r="N15" s="47"/>
      <c r="O15" s="47"/>
      <c r="P15" s="47"/>
      <c r="Q15" s="48"/>
    </row>
    <row r="16" spans="1:26" ht="18" customHeight="1" x14ac:dyDescent="0.15">
      <c r="A16" s="86"/>
      <c r="B16" s="87"/>
      <c r="C16" s="87"/>
      <c r="D16" s="46" t="s">
        <v>23</v>
      </c>
      <c r="E16" s="47"/>
      <c r="F16" s="47"/>
      <c r="G16" s="47"/>
      <c r="H16" s="47"/>
      <c r="I16" s="47"/>
      <c r="J16" s="49"/>
      <c r="K16" s="6"/>
      <c r="L16" s="46" t="s">
        <v>72</v>
      </c>
      <c r="M16" s="47"/>
      <c r="N16" s="47"/>
      <c r="O16" s="47"/>
      <c r="P16" s="47"/>
      <c r="Q16" s="48"/>
    </row>
    <row r="17" spans="1:18" ht="18" customHeight="1" x14ac:dyDescent="0.15">
      <c r="A17" s="86"/>
      <c r="B17" s="87"/>
      <c r="C17" s="87"/>
      <c r="D17" s="46" t="s">
        <v>24</v>
      </c>
      <c r="E17" s="47"/>
      <c r="F17" s="47"/>
      <c r="G17" s="47"/>
      <c r="H17" s="47"/>
      <c r="I17" s="47"/>
      <c r="J17" s="49"/>
      <c r="K17" s="6"/>
      <c r="L17" s="46" t="s">
        <v>19</v>
      </c>
      <c r="M17" s="47"/>
      <c r="N17" s="47"/>
      <c r="O17" s="47"/>
      <c r="P17" s="47"/>
      <c r="Q17" s="48"/>
    </row>
    <row r="18" spans="1:18" ht="18" customHeight="1" thickBot="1" x14ac:dyDescent="0.2">
      <c r="A18" s="88"/>
      <c r="B18" s="89"/>
      <c r="C18" s="89"/>
      <c r="D18" s="74" t="s">
        <v>25</v>
      </c>
      <c r="E18" s="75"/>
      <c r="F18" s="75"/>
      <c r="G18" s="75"/>
      <c r="H18" s="75"/>
      <c r="I18" s="75"/>
      <c r="J18" s="76"/>
      <c r="K18" s="7"/>
      <c r="L18" s="74" t="s">
        <v>20</v>
      </c>
      <c r="M18" s="75"/>
      <c r="N18" s="75"/>
      <c r="O18" s="75"/>
      <c r="P18" s="75"/>
      <c r="Q18" s="80"/>
    </row>
    <row r="19" spans="1:18" ht="6" customHeight="1" thickBot="1" x14ac:dyDescent="0.2">
      <c r="K19" s="8"/>
    </row>
    <row r="20" spans="1:18" ht="28.5" customHeight="1" x14ac:dyDescent="0.15">
      <c r="A20" s="81" t="s">
        <v>35</v>
      </c>
      <c r="B20" s="82"/>
      <c r="C20" s="83"/>
      <c r="D20" s="61" t="s">
        <v>14</v>
      </c>
      <c r="E20" s="62"/>
      <c r="F20" s="62"/>
      <c r="G20" s="62"/>
      <c r="H20" s="62"/>
      <c r="I20" s="62"/>
      <c r="J20" s="62"/>
      <c r="K20" s="62"/>
      <c r="L20" s="62"/>
      <c r="M20" s="62"/>
      <c r="N20" s="63"/>
      <c r="O20" s="61" t="s">
        <v>12</v>
      </c>
      <c r="P20" s="62"/>
      <c r="Q20" s="79"/>
      <c r="R20" s="9"/>
    </row>
    <row r="21" spans="1:18" ht="21" customHeight="1" x14ac:dyDescent="0.15">
      <c r="A21" s="78" t="s">
        <v>74</v>
      </c>
      <c r="B21" s="70"/>
      <c r="C21" s="71"/>
      <c r="D21" s="55" t="s">
        <v>30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72"/>
      <c r="P21" s="73"/>
      <c r="Q21" s="10" t="s">
        <v>11</v>
      </c>
      <c r="R21" s="11"/>
    </row>
    <row r="22" spans="1:18" ht="21" customHeight="1" x14ac:dyDescent="0.15">
      <c r="A22" s="78" t="s">
        <v>75</v>
      </c>
      <c r="B22" s="70"/>
      <c r="C22" s="71"/>
      <c r="D22" s="55" t="s">
        <v>82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77" t="str">
        <f>IF(K12="","",K14*7040*K12)</f>
        <v/>
      </c>
      <c r="P22" s="73"/>
      <c r="Q22" s="12" t="s">
        <v>11</v>
      </c>
      <c r="R22" s="11"/>
    </row>
    <row r="23" spans="1:18" ht="21" customHeight="1" x14ac:dyDescent="0.15">
      <c r="A23" s="69" t="s">
        <v>76</v>
      </c>
      <c r="B23" s="70"/>
      <c r="C23" s="71"/>
      <c r="D23" s="55" t="s">
        <v>31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72"/>
      <c r="P23" s="73"/>
      <c r="Q23" s="12" t="s">
        <v>11</v>
      </c>
      <c r="R23" s="11"/>
    </row>
    <row r="24" spans="1:18" ht="21" customHeight="1" x14ac:dyDescent="0.15">
      <c r="A24" s="69" t="s">
        <v>77</v>
      </c>
      <c r="B24" s="70"/>
      <c r="C24" s="71"/>
      <c r="D24" s="55" t="s">
        <v>78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77" t="str">
        <f>IF(K14="","",K14*5500*K12)</f>
        <v/>
      </c>
      <c r="P24" s="73"/>
      <c r="Q24" s="12" t="s">
        <v>11</v>
      </c>
      <c r="R24" s="11"/>
    </row>
    <row r="25" spans="1:18" ht="21" customHeight="1" x14ac:dyDescent="0.15">
      <c r="A25" s="69" t="s">
        <v>79</v>
      </c>
      <c r="B25" s="70"/>
      <c r="C25" s="71"/>
      <c r="D25" s="55" t="s">
        <v>43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77" t="str">
        <f>IF(K17="","",K17*1100*K12)</f>
        <v/>
      </c>
      <c r="P25" s="73"/>
      <c r="Q25" s="12" t="s">
        <v>11</v>
      </c>
      <c r="R25" s="11"/>
    </row>
    <row r="26" spans="1:18" ht="21" customHeight="1" x14ac:dyDescent="0.15">
      <c r="A26" s="69" t="s">
        <v>80</v>
      </c>
      <c r="B26" s="70"/>
      <c r="C26" s="71"/>
      <c r="D26" s="53" t="s">
        <v>4</v>
      </c>
      <c r="E26" s="53"/>
      <c r="F26" s="53"/>
      <c r="G26" s="53"/>
      <c r="H26" s="55" t="s">
        <v>44</v>
      </c>
      <c r="I26" s="55"/>
      <c r="J26" s="55"/>
      <c r="K26" s="55"/>
      <c r="L26" s="55"/>
      <c r="M26" s="55"/>
      <c r="N26" s="55"/>
      <c r="O26" s="77" t="str">
        <f>IF(K15="","",K15*6600*K12)</f>
        <v/>
      </c>
      <c r="P26" s="73"/>
      <c r="Q26" s="13" t="s">
        <v>11</v>
      </c>
      <c r="R26" s="11"/>
    </row>
    <row r="27" spans="1:18" ht="21" customHeight="1" x14ac:dyDescent="0.15">
      <c r="A27" s="78"/>
      <c r="B27" s="70"/>
      <c r="C27" s="71"/>
      <c r="D27" s="53" t="s">
        <v>15</v>
      </c>
      <c r="E27" s="53"/>
      <c r="F27" s="53"/>
      <c r="G27" s="53"/>
      <c r="H27" s="55" t="s">
        <v>45</v>
      </c>
      <c r="I27" s="55"/>
      <c r="J27" s="55"/>
      <c r="K27" s="55"/>
      <c r="L27" s="55"/>
      <c r="M27" s="55"/>
      <c r="N27" s="55"/>
      <c r="O27" s="77" t="str">
        <f>IF(K16="","",K16*6600*K12)</f>
        <v/>
      </c>
      <c r="P27" s="73"/>
      <c r="Q27" s="14" t="s">
        <v>11</v>
      </c>
      <c r="R27" s="11"/>
    </row>
    <row r="28" spans="1:18" ht="21" customHeight="1" x14ac:dyDescent="0.15">
      <c r="A28" s="78"/>
      <c r="B28" s="70"/>
      <c r="C28" s="71"/>
      <c r="D28" s="53" t="s">
        <v>5</v>
      </c>
      <c r="E28" s="53"/>
      <c r="F28" s="53"/>
      <c r="G28" s="53"/>
      <c r="H28" s="55" t="s">
        <v>46</v>
      </c>
      <c r="I28" s="55"/>
      <c r="J28" s="55"/>
      <c r="K28" s="55"/>
      <c r="L28" s="55"/>
      <c r="M28" s="55"/>
      <c r="N28" s="55"/>
      <c r="O28" s="77" t="str">
        <f>IF(K18="","",K18*1100*K12)</f>
        <v/>
      </c>
      <c r="P28" s="73"/>
      <c r="Q28" s="14" t="s">
        <v>11</v>
      </c>
      <c r="R28" s="11"/>
    </row>
    <row r="29" spans="1:18" ht="21" customHeight="1" x14ac:dyDescent="0.15">
      <c r="A29" s="69" t="s">
        <v>13</v>
      </c>
      <c r="B29" s="70"/>
      <c r="C29" s="71"/>
      <c r="D29" s="15" t="s">
        <v>56</v>
      </c>
      <c r="E29" s="16"/>
      <c r="F29" s="16"/>
      <c r="G29" s="16"/>
      <c r="H29" s="16"/>
      <c r="I29" s="90">
        <f>SUM(O21:P28)</f>
        <v>0</v>
      </c>
      <c r="J29" s="90"/>
      <c r="K29" s="16" t="s">
        <v>61</v>
      </c>
      <c r="L29" s="16"/>
      <c r="M29" s="16"/>
      <c r="N29" s="17"/>
      <c r="O29" s="77" t="str">
        <f>IF(SUM(O21:P28)=0,"",ROUNDDOWN(SUM(O21:P28)*0.1,0))</f>
        <v/>
      </c>
      <c r="P29" s="73"/>
      <c r="Q29" s="14" t="s">
        <v>11</v>
      </c>
      <c r="R29" s="11"/>
    </row>
    <row r="30" spans="1:18" ht="21" customHeight="1" x14ac:dyDescent="0.15">
      <c r="A30" s="94" t="s">
        <v>7</v>
      </c>
      <c r="B30" s="95"/>
      <c r="C30" s="96"/>
      <c r="D30" s="55" t="s">
        <v>57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77" t="str">
        <f>IF(SUM(O21:P29)=0,"",SUM(O21:P29))</f>
        <v/>
      </c>
      <c r="P30" s="73"/>
      <c r="Q30" s="14" t="s">
        <v>11</v>
      </c>
      <c r="R30" s="11"/>
    </row>
    <row r="31" spans="1:18" ht="21" customHeight="1" thickBot="1" x14ac:dyDescent="0.2">
      <c r="A31" s="97" t="s">
        <v>49</v>
      </c>
      <c r="B31" s="98"/>
      <c r="C31" s="99"/>
      <c r="D31" s="100" t="s">
        <v>54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 t="str">
        <f>IF(O30="","",ROUNDDOWN(O30*0.3,0))</f>
        <v/>
      </c>
      <c r="P31" s="102"/>
      <c r="Q31" s="18" t="s">
        <v>11</v>
      </c>
      <c r="R31" s="11"/>
    </row>
    <row r="32" spans="1:18" ht="39.950000000000003" customHeight="1" thickTop="1" thickBot="1" x14ac:dyDescent="0.2">
      <c r="A32" s="107" t="s">
        <v>50</v>
      </c>
      <c r="B32" s="108"/>
      <c r="C32" s="108"/>
      <c r="D32" s="109" t="s">
        <v>52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10" t="str">
        <f>IF(O31="","",O30+O31)</f>
        <v/>
      </c>
      <c r="P32" s="111"/>
      <c r="Q32" s="19" t="s">
        <v>11</v>
      </c>
      <c r="R32" s="11"/>
    </row>
    <row r="33" spans="1:18" ht="12.75" customHeight="1" thickBot="1" x14ac:dyDescent="0.2">
      <c r="A33" s="20"/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2"/>
      <c r="Q33" s="23"/>
      <c r="R33" s="11"/>
    </row>
    <row r="34" spans="1:18" ht="21" customHeight="1" x14ac:dyDescent="0.15">
      <c r="A34" s="103" t="s">
        <v>81</v>
      </c>
      <c r="B34" s="62"/>
      <c r="C34" s="63"/>
      <c r="D34" s="104" t="s">
        <v>42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 t="str">
        <f>IF(K13="","",K13*11000*K12)</f>
        <v/>
      </c>
      <c r="P34" s="106"/>
      <c r="Q34" s="24" t="s">
        <v>11</v>
      </c>
      <c r="R34" s="11"/>
    </row>
    <row r="35" spans="1:18" ht="21" customHeight="1" x14ac:dyDescent="0.15">
      <c r="A35" s="78" t="s">
        <v>13</v>
      </c>
      <c r="B35" s="70"/>
      <c r="C35" s="71"/>
      <c r="D35" s="15" t="s">
        <v>62</v>
      </c>
      <c r="E35" s="16"/>
      <c r="F35" s="16"/>
      <c r="G35" s="16"/>
      <c r="H35" s="16"/>
      <c r="I35" s="90"/>
      <c r="J35" s="90"/>
      <c r="K35" s="16"/>
      <c r="L35" s="16"/>
      <c r="M35" s="16"/>
      <c r="N35" s="17"/>
      <c r="O35" s="77" t="str">
        <f>IF(SUM(O34)=0,"",ROUNDDOWN(SUM(O34)*0.1,0))</f>
        <v/>
      </c>
      <c r="P35" s="73"/>
      <c r="Q35" s="14" t="s">
        <v>11</v>
      </c>
      <c r="R35" s="11"/>
    </row>
    <row r="36" spans="1:18" ht="21" customHeight="1" x14ac:dyDescent="0.15">
      <c r="A36" s="94" t="s">
        <v>51</v>
      </c>
      <c r="B36" s="95"/>
      <c r="C36" s="96"/>
      <c r="D36" s="55" t="s">
        <v>58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77" t="str">
        <f>IF(SUM(O34:P35)=0,"",SUM(O34:P35))</f>
        <v/>
      </c>
      <c r="P36" s="73"/>
      <c r="Q36" s="14" t="s">
        <v>11</v>
      </c>
      <c r="R36" s="11"/>
    </row>
    <row r="37" spans="1:18" ht="21" customHeight="1" thickBot="1" x14ac:dyDescent="0.2">
      <c r="A37" s="97" t="s">
        <v>49</v>
      </c>
      <c r="B37" s="98"/>
      <c r="C37" s="99"/>
      <c r="D37" s="100" t="s">
        <v>55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 t="str">
        <f>IF(O36="","",ROUNDDOWN(O36*0.3,0))</f>
        <v/>
      </c>
      <c r="P37" s="102"/>
      <c r="Q37" s="18" t="s">
        <v>11</v>
      </c>
      <c r="R37" s="11"/>
    </row>
    <row r="38" spans="1:18" ht="39.950000000000003" customHeight="1" thickTop="1" thickBot="1" x14ac:dyDescent="0.2">
      <c r="A38" s="107" t="s">
        <v>48</v>
      </c>
      <c r="B38" s="108"/>
      <c r="C38" s="108"/>
      <c r="D38" s="109" t="s">
        <v>53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 t="str">
        <f>IF(O37="","",O36+O37)</f>
        <v/>
      </c>
      <c r="P38" s="111"/>
      <c r="Q38" s="19" t="s">
        <v>11</v>
      </c>
      <c r="R38" s="11"/>
    </row>
    <row r="39" spans="1:18" ht="12.75" customHeight="1" thickBot="1" x14ac:dyDescent="0.2">
      <c r="A39" s="38"/>
      <c r="B39" s="38"/>
      <c r="C39" s="38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9"/>
      <c r="P39" s="39"/>
      <c r="Q39" s="40"/>
      <c r="R39" s="11"/>
    </row>
    <row r="40" spans="1:18" ht="50.1" customHeight="1" thickBot="1" x14ac:dyDescent="0.2">
      <c r="A40" s="143" t="s">
        <v>83</v>
      </c>
      <c r="B40" s="137"/>
      <c r="C40" s="137"/>
      <c r="D40" s="138" t="s">
        <v>68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140" t="str">
        <f>IF(O32="","　",O32+O38)</f>
        <v>　</v>
      </c>
      <c r="P40" s="141"/>
      <c r="Q40" s="142" t="s">
        <v>11</v>
      </c>
      <c r="R40" s="11"/>
    </row>
    <row r="41" spans="1:18" ht="15" customHeight="1" x14ac:dyDescent="0.15">
      <c r="A41" s="120" t="s">
        <v>67</v>
      </c>
      <c r="B41" s="121"/>
      <c r="C41" s="122"/>
      <c r="D41" s="41"/>
      <c r="E41" s="42"/>
      <c r="F41" s="42"/>
      <c r="G41" s="42"/>
      <c r="H41" s="42"/>
      <c r="I41" s="42"/>
      <c r="J41" s="43"/>
      <c r="K41" s="43"/>
      <c r="L41" s="44"/>
      <c r="M41" s="126" t="s">
        <v>32</v>
      </c>
      <c r="N41" s="127"/>
      <c r="O41" s="128" t="e">
        <f>O30+O36</f>
        <v>#VALUE!</v>
      </c>
      <c r="P41" s="129"/>
      <c r="Q41" s="45" t="s">
        <v>11</v>
      </c>
      <c r="R41" s="11"/>
    </row>
    <row r="42" spans="1:18" ht="15" customHeight="1" x14ac:dyDescent="0.15">
      <c r="A42" s="123"/>
      <c r="B42" s="124"/>
      <c r="C42" s="125"/>
      <c r="D42" s="25"/>
      <c r="E42" s="26"/>
      <c r="F42" s="26"/>
      <c r="G42" s="26"/>
      <c r="H42" s="26"/>
      <c r="I42" s="26"/>
      <c r="J42" s="27"/>
      <c r="K42" s="27"/>
      <c r="L42" s="28"/>
      <c r="M42" s="130" t="s">
        <v>33</v>
      </c>
      <c r="N42" s="131"/>
      <c r="O42" s="132" t="e">
        <f>O31+O37</f>
        <v>#VALUE!</v>
      </c>
      <c r="P42" s="133"/>
      <c r="Q42" s="29" t="s">
        <v>11</v>
      </c>
      <c r="R42" s="11"/>
    </row>
    <row r="43" spans="1:18" ht="12.75" customHeight="1" x14ac:dyDescent="0.15">
      <c r="A43" s="30"/>
      <c r="B43" s="30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32"/>
      <c r="Q43" s="33"/>
      <c r="R43" s="11"/>
    </row>
    <row r="44" spans="1:18" ht="12.75" customHeight="1" x14ac:dyDescent="0.15">
      <c r="B44" s="34" t="s">
        <v>34</v>
      </c>
      <c r="C44" s="34"/>
    </row>
    <row r="45" spans="1:18" ht="12" customHeight="1" x14ac:dyDescent="0.15">
      <c r="A45" s="112" t="s">
        <v>26</v>
      </c>
      <c r="B45" s="70"/>
      <c r="C45" s="71"/>
      <c r="D45" s="113"/>
      <c r="E45" s="114"/>
      <c r="F45" s="114"/>
      <c r="G45" s="114"/>
      <c r="H45" s="114"/>
      <c r="I45" s="114"/>
      <c r="J45" s="115" t="s">
        <v>27</v>
      </c>
      <c r="K45" s="116"/>
      <c r="L45" s="116"/>
      <c r="M45" s="117"/>
      <c r="N45" s="91" t="s">
        <v>29</v>
      </c>
      <c r="O45" s="92"/>
      <c r="P45" s="92"/>
      <c r="Q45" s="93"/>
    </row>
    <row r="46" spans="1:18" ht="12" customHeight="1" x14ac:dyDescent="0.15">
      <c r="A46" s="134" t="s">
        <v>8</v>
      </c>
      <c r="B46" s="135"/>
      <c r="C46" s="136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3"/>
      <c r="R46" s="35"/>
    </row>
    <row r="47" spans="1:18" ht="9" customHeight="1" x14ac:dyDescent="0.15"/>
    <row r="48" spans="1:18" ht="9" customHeight="1" x14ac:dyDescent="0.15"/>
    <row r="49" spans="1:16" x14ac:dyDescent="0.15">
      <c r="B49" s="36" t="s">
        <v>36</v>
      </c>
      <c r="L49" s="36" t="s">
        <v>17</v>
      </c>
    </row>
    <row r="50" spans="1:16" ht="15.75" customHeight="1" x14ac:dyDescent="0.15">
      <c r="A50" s="118" t="s">
        <v>37</v>
      </c>
      <c r="B50" s="118"/>
      <c r="C50" s="119"/>
      <c r="D50" s="119"/>
      <c r="E50" s="119"/>
      <c r="F50" s="119"/>
      <c r="G50" s="119"/>
      <c r="H50" s="119"/>
      <c r="L50" s="3"/>
      <c r="M50" s="119"/>
      <c r="N50" s="119"/>
      <c r="O50" s="119"/>
      <c r="P50" s="119"/>
    </row>
    <row r="51" spans="1:16" ht="15.75" customHeight="1" x14ac:dyDescent="0.15">
      <c r="A51" s="118" t="s">
        <v>38</v>
      </c>
      <c r="B51" s="118"/>
      <c r="C51" s="119"/>
      <c r="D51" s="119"/>
      <c r="E51" s="119"/>
      <c r="F51" s="119"/>
      <c r="G51" s="119"/>
      <c r="H51" s="119"/>
      <c r="L51" s="36" t="s">
        <v>39</v>
      </c>
      <c r="M51" s="3"/>
      <c r="N51" s="3"/>
    </row>
    <row r="52" spans="1:16" ht="15.75" customHeight="1" x14ac:dyDescent="0.15">
      <c r="A52" s="118" t="s">
        <v>40</v>
      </c>
      <c r="B52" s="118"/>
      <c r="C52" s="119"/>
      <c r="D52" s="119"/>
      <c r="E52" s="119"/>
      <c r="F52" s="119"/>
      <c r="G52" s="119"/>
      <c r="H52" s="119"/>
      <c r="I52" s="1" t="s">
        <v>16</v>
      </c>
      <c r="L52" s="36" t="s">
        <v>41</v>
      </c>
      <c r="M52" s="119"/>
      <c r="N52" s="119"/>
      <c r="O52" s="36" t="s">
        <v>16</v>
      </c>
    </row>
  </sheetData>
  <mergeCells count="106">
    <mergeCell ref="A51:B51"/>
    <mergeCell ref="C51:H51"/>
    <mergeCell ref="A52:B52"/>
    <mergeCell ref="C52:H52"/>
    <mergeCell ref="M52:N52"/>
    <mergeCell ref="C50:H50"/>
    <mergeCell ref="M50:P50"/>
    <mergeCell ref="A50:B50"/>
    <mergeCell ref="A38:C38"/>
    <mergeCell ref="D38:N38"/>
    <mergeCell ref="O38:P38"/>
    <mergeCell ref="A40:C40"/>
    <mergeCell ref="D40:N40"/>
    <mergeCell ref="O40:P40"/>
    <mergeCell ref="A41:C42"/>
    <mergeCell ref="M41:N41"/>
    <mergeCell ref="O41:P41"/>
    <mergeCell ref="M42:N42"/>
    <mergeCell ref="O42:P42"/>
    <mergeCell ref="A46:C46"/>
    <mergeCell ref="D46:Q46"/>
    <mergeCell ref="A32:C32"/>
    <mergeCell ref="D32:N32"/>
    <mergeCell ref="O32:P32"/>
    <mergeCell ref="A45:C45"/>
    <mergeCell ref="D45:I45"/>
    <mergeCell ref="J45:M45"/>
    <mergeCell ref="O37:P37"/>
    <mergeCell ref="A35:C35"/>
    <mergeCell ref="I35:J35"/>
    <mergeCell ref="O35:P35"/>
    <mergeCell ref="A36:C36"/>
    <mergeCell ref="D36:N36"/>
    <mergeCell ref="O36:P36"/>
    <mergeCell ref="A37:C37"/>
    <mergeCell ref="D37:N37"/>
    <mergeCell ref="A29:C29"/>
    <mergeCell ref="I29:J29"/>
    <mergeCell ref="O29:P29"/>
    <mergeCell ref="N45:Q45"/>
    <mergeCell ref="A30:C30"/>
    <mergeCell ref="D30:N30"/>
    <mergeCell ref="O30:P30"/>
    <mergeCell ref="A31:C31"/>
    <mergeCell ref="D31:N31"/>
    <mergeCell ref="O31:P31"/>
    <mergeCell ref="A34:C34"/>
    <mergeCell ref="D34:N34"/>
    <mergeCell ref="O34:P34"/>
    <mergeCell ref="A25:C25"/>
    <mergeCell ref="D25:N25"/>
    <mergeCell ref="O25:P25"/>
    <mergeCell ref="A26:C28"/>
    <mergeCell ref="D26:G26"/>
    <mergeCell ref="H26:N26"/>
    <mergeCell ref="O26:P26"/>
    <mergeCell ref="D27:G27"/>
    <mergeCell ref="H27:N27"/>
    <mergeCell ref="O27:P27"/>
    <mergeCell ref="H28:N28"/>
    <mergeCell ref="O28:P28"/>
    <mergeCell ref="D28:G28"/>
    <mergeCell ref="A23:C23"/>
    <mergeCell ref="D23:N23"/>
    <mergeCell ref="O23:P23"/>
    <mergeCell ref="L17:Q17"/>
    <mergeCell ref="D18:J18"/>
    <mergeCell ref="A24:C24"/>
    <mergeCell ref="D24:N24"/>
    <mergeCell ref="O24:P24"/>
    <mergeCell ref="A21:C21"/>
    <mergeCell ref="D21:N21"/>
    <mergeCell ref="A22:C22"/>
    <mergeCell ref="D22:N22"/>
    <mergeCell ref="O22:P22"/>
    <mergeCell ref="O20:Q20"/>
    <mergeCell ref="D17:J17"/>
    <mergeCell ref="L18:Q18"/>
    <mergeCell ref="O21:P21"/>
    <mergeCell ref="A20:C20"/>
    <mergeCell ref="D20:N20"/>
    <mergeCell ref="A11:C18"/>
    <mergeCell ref="D13:J13"/>
    <mergeCell ref="L13:Q13"/>
    <mergeCell ref="D14:J14"/>
    <mergeCell ref="L14:Q14"/>
    <mergeCell ref="L16:Q16"/>
    <mergeCell ref="D15:J15"/>
    <mergeCell ref="D16:J16"/>
    <mergeCell ref="L15:Q15"/>
    <mergeCell ref="O1:Q1"/>
    <mergeCell ref="N2:Q2"/>
    <mergeCell ref="K3:L3"/>
    <mergeCell ref="M3:Q3"/>
    <mergeCell ref="K4:L5"/>
    <mergeCell ref="M4:Q4"/>
    <mergeCell ref="D12:J12"/>
    <mergeCell ref="K6:L7"/>
    <mergeCell ref="M6:Q6"/>
    <mergeCell ref="M7:Q7"/>
    <mergeCell ref="A9:K9"/>
    <mergeCell ref="M5:Q5"/>
    <mergeCell ref="D11:F11"/>
    <mergeCell ref="G11:Q11"/>
    <mergeCell ref="L12:Q12"/>
    <mergeCell ref="M9:Q9"/>
  </mergeCells>
  <phoneticPr fontId="2"/>
  <printOptions horizontalCentered="1"/>
  <pageMargins left="0.47244094488188981" right="0.19685039370078741" top="0.19685039370078741" bottom="0.19685039370078741" header="0.15748031496062992" footer="0.19685039370078741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2021年4月改訂予定案</vt:lpstr>
      <vt:lpstr>'2021年4月改訂予定案'!Print_Area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九州大学</cp:lastModifiedBy>
  <cp:lastPrinted>2024-01-22T01:18:51Z</cp:lastPrinted>
  <dcterms:created xsi:type="dcterms:W3CDTF">2011-11-21T04:47:39Z</dcterms:created>
  <dcterms:modified xsi:type="dcterms:W3CDTF">2024-01-22T01:19:13Z</dcterms:modified>
</cp:coreProperties>
</file>